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Studiu trafic final_aprilie 2023\"/>
    </mc:Choice>
  </mc:AlternateContent>
  <xr:revisionPtr revIDLastSave="0" documentId="13_ncr:1_{D047B992-7B38-416D-952F-87C231415A38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Sheet zero" sheetId="8" r:id="rId1"/>
    <sheet name="Sheet1" sheetId="1" r:id="rId2"/>
    <sheet name="Sheet2" sheetId="2" r:id="rId3"/>
    <sheet name="Sheet3" sheetId="5" r:id="rId4"/>
    <sheet name="vehicule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" i="6" l="1"/>
  <c r="AS4" i="6"/>
  <c r="AS5" i="6"/>
  <c r="AS6" i="6"/>
  <c r="AS7" i="6"/>
  <c r="AS8" i="6"/>
  <c r="AS9" i="6"/>
  <c r="AS10" i="6"/>
  <c r="AS11" i="6"/>
  <c r="AS12" i="6"/>
  <c r="AS13" i="6"/>
  <c r="AS14" i="6"/>
  <c r="AS15" i="6"/>
  <c r="AS16" i="6"/>
  <c r="AS17" i="6"/>
  <c r="AS18" i="6"/>
  <c r="AS19" i="6"/>
  <c r="AS20" i="6"/>
  <c r="AS21" i="6"/>
  <c r="AS22" i="6"/>
  <c r="AS23" i="6"/>
  <c r="AS24" i="6"/>
  <c r="AS25" i="6"/>
  <c r="AS26" i="6"/>
  <c r="AS27" i="6"/>
  <c r="AS28" i="6"/>
  <c r="AS29" i="6"/>
  <c r="AS30" i="6"/>
  <c r="AS31" i="6"/>
  <c r="AS32" i="6"/>
  <c r="AS33" i="6"/>
  <c r="AS34" i="6"/>
  <c r="AS35" i="6"/>
  <c r="AS36" i="6"/>
  <c r="AS37" i="6"/>
  <c r="AS38" i="6"/>
  <c r="AS39" i="6"/>
  <c r="AS40" i="6"/>
  <c r="AS41" i="6"/>
  <c r="AS42" i="6"/>
  <c r="AS43" i="6"/>
  <c r="AS44" i="6"/>
  <c r="AS45" i="6"/>
  <c r="AS46" i="6"/>
  <c r="AS47" i="6"/>
  <c r="AS48" i="6"/>
  <c r="AS49" i="6"/>
  <c r="AS50" i="6"/>
  <c r="AS51" i="6"/>
  <c r="AS52" i="6"/>
  <c r="AS53" i="6"/>
  <c r="AS54" i="6"/>
  <c r="AS55" i="6"/>
  <c r="AS56" i="6"/>
  <c r="AS57" i="6"/>
  <c r="AS58" i="6"/>
  <c r="AS59" i="6"/>
  <c r="AS60" i="6"/>
  <c r="AS61" i="6"/>
  <c r="AS62" i="6"/>
  <c r="AS63" i="6"/>
  <c r="AS64" i="6"/>
  <c r="AS65" i="6"/>
  <c r="AS66" i="6"/>
  <c r="AS67" i="6"/>
  <c r="AS68" i="6"/>
  <c r="AS69" i="6"/>
  <c r="AS70" i="6"/>
  <c r="AS71" i="6"/>
  <c r="AS72" i="6"/>
  <c r="AS73" i="6"/>
  <c r="AS74" i="6"/>
  <c r="AS75" i="6"/>
  <c r="AS76" i="6"/>
  <c r="AS77" i="6"/>
  <c r="AS78" i="6"/>
  <c r="AS79" i="6"/>
  <c r="AS80" i="6"/>
  <c r="AS81" i="6"/>
  <c r="AS82" i="6"/>
  <c r="AS83" i="6"/>
  <c r="AS84" i="6"/>
  <c r="AS85" i="6"/>
  <c r="AU86" i="5" l="1"/>
  <c r="AS86" i="5"/>
  <c r="AO58" i="1"/>
  <c r="AP58" i="1" s="1"/>
  <c r="AJ58" i="2" s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A3" i="2"/>
  <c r="B3" i="2"/>
  <c r="A4" i="2"/>
  <c r="B4" i="2"/>
  <c r="A5" i="2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A69" i="2"/>
  <c r="B69" i="2"/>
  <c r="A70" i="2"/>
  <c r="B70" i="2"/>
  <c r="A71" i="2"/>
  <c r="B71" i="2"/>
  <c r="A72" i="2"/>
  <c r="B72" i="2"/>
  <c r="A73" i="2"/>
  <c r="B73" i="2"/>
  <c r="A74" i="2"/>
  <c r="B74" i="2"/>
  <c r="A75" i="2"/>
  <c r="B75" i="2"/>
  <c r="A76" i="2"/>
  <c r="B76" i="2"/>
  <c r="A77" i="2"/>
  <c r="B77" i="2"/>
  <c r="A78" i="2"/>
  <c r="B78" i="2"/>
  <c r="A79" i="2"/>
  <c r="B79" i="2"/>
  <c r="A80" i="2"/>
  <c r="B80" i="2"/>
  <c r="A81" i="2"/>
  <c r="B81" i="2"/>
  <c r="A82" i="2"/>
  <c r="B82" i="2"/>
  <c r="A83" i="2"/>
  <c r="B83" i="2"/>
  <c r="A84" i="2"/>
  <c r="B84" i="2"/>
  <c r="A85" i="2"/>
  <c r="B85" i="2"/>
  <c r="AO69" i="1" l="1"/>
  <c r="AP69" i="1" s="1"/>
  <c r="AJ69" i="2" s="1"/>
  <c r="AO63" i="1" l="1"/>
  <c r="AP63" i="1" s="1"/>
  <c r="AJ63" i="2" s="1"/>
  <c r="AO45" i="1" l="1"/>
  <c r="AP45" i="1" s="1"/>
  <c r="AJ45" i="2" s="1"/>
  <c r="AO42" i="1" l="1"/>
  <c r="AP42" i="1" s="1"/>
  <c r="AJ42" i="2" s="1"/>
  <c r="AW33" i="6" l="1"/>
  <c r="AX33" i="6"/>
  <c r="AU33" i="6"/>
  <c r="AY33" i="5"/>
  <c r="AK33" i="5"/>
  <c r="AK33" i="6" s="1"/>
  <c r="I33" i="5"/>
  <c r="I33" i="6" s="1"/>
  <c r="A33" i="5"/>
  <c r="B33" i="5"/>
  <c r="B33" i="6" s="1"/>
  <c r="AO31" i="1"/>
  <c r="AP31" i="1" s="1"/>
  <c r="AJ31" i="2" s="1"/>
  <c r="AZ33" i="6" l="1"/>
  <c r="A33" i="6"/>
  <c r="AN33" i="6" s="1"/>
  <c r="AN33" i="5"/>
  <c r="AN33" i="2"/>
  <c r="AU61" i="6" l="1"/>
  <c r="AW61" i="6"/>
  <c r="AX61" i="6"/>
  <c r="AU62" i="6"/>
  <c r="AW62" i="6"/>
  <c r="AX62" i="6"/>
  <c r="AU63" i="6"/>
  <c r="AW63" i="6"/>
  <c r="AX63" i="6"/>
  <c r="AU64" i="6"/>
  <c r="AW64" i="6"/>
  <c r="AX64" i="6"/>
  <c r="AU65" i="6"/>
  <c r="AW65" i="6"/>
  <c r="AX65" i="6"/>
  <c r="AU66" i="6"/>
  <c r="AW66" i="6"/>
  <c r="AX66" i="6"/>
  <c r="AU67" i="6"/>
  <c r="AW67" i="6"/>
  <c r="AX67" i="6"/>
  <c r="AU68" i="6"/>
  <c r="AW68" i="6"/>
  <c r="AX68" i="6"/>
  <c r="AZ68" i="6" s="1"/>
  <c r="AU69" i="6"/>
  <c r="AW69" i="6"/>
  <c r="AX69" i="6"/>
  <c r="AU70" i="6"/>
  <c r="AW70" i="6"/>
  <c r="AX70" i="6"/>
  <c r="AU71" i="6"/>
  <c r="AW71" i="6"/>
  <c r="AX71" i="6"/>
  <c r="AU72" i="6"/>
  <c r="AW72" i="6"/>
  <c r="AX72" i="6"/>
  <c r="AU73" i="6"/>
  <c r="AW73" i="6"/>
  <c r="AX73" i="6"/>
  <c r="AU74" i="6"/>
  <c r="AW74" i="6"/>
  <c r="AX74" i="6"/>
  <c r="AU75" i="6"/>
  <c r="AW75" i="6"/>
  <c r="AX75" i="6"/>
  <c r="AU76" i="6"/>
  <c r="AW76" i="6"/>
  <c r="AX76" i="6"/>
  <c r="AZ76" i="6" s="1"/>
  <c r="AU77" i="6"/>
  <c r="AW77" i="6"/>
  <c r="AX77" i="6"/>
  <c r="AU78" i="6"/>
  <c r="AW78" i="6"/>
  <c r="AX78" i="6"/>
  <c r="AU79" i="6"/>
  <c r="AW79" i="6"/>
  <c r="AX79" i="6"/>
  <c r="AU80" i="6"/>
  <c r="AW80" i="6"/>
  <c r="AX80" i="6"/>
  <c r="AU81" i="6"/>
  <c r="AW81" i="6"/>
  <c r="AX81" i="6"/>
  <c r="AU82" i="6"/>
  <c r="AW82" i="6"/>
  <c r="AX82" i="6"/>
  <c r="AU83" i="6"/>
  <c r="AW83" i="6"/>
  <c r="AX83" i="6"/>
  <c r="AU84" i="6"/>
  <c r="AW84" i="6"/>
  <c r="AX84" i="6"/>
  <c r="AU85" i="6"/>
  <c r="AW85" i="6"/>
  <c r="AX85" i="6"/>
  <c r="AY85" i="5"/>
  <c r="AY84" i="5"/>
  <c r="AY83" i="5"/>
  <c r="AY82" i="5"/>
  <c r="AY81" i="5"/>
  <c r="AY80" i="5"/>
  <c r="AY79" i="5"/>
  <c r="AY78" i="5"/>
  <c r="AY77" i="5"/>
  <c r="AY76" i="5"/>
  <c r="AY75" i="5"/>
  <c r="AY74" i="5"/>
  <c r="AY73" i="5"/>
  <c r="AY72" i="5"/>
  <c r="AY71" i="5"/>
  <c r="AY70" i="5"/>
  <c r="AY69" i="5"/>
  <c r="AY68" i="5"/>
  <c r="AY67" i="5"/>
  <c r="AY66" i="5"/>
  <c r="AY65" i="5"/>
  <c r="AY64" i="5"/>
  <c r="AY63" i="5"/>
  <c r="AY62" i="5"/>
  <c r="AY61" i="5"/>
  <c r="AZ67" i="6" l="1"/>
  <c r="AZ62" i="6"/>
  <c r="AZ78" i="6"/>
  <c r="AZ82" i="6"/>
  <c r="AZ75" i="6"/>
  <c r="AZ64" i="6"/>
  <c r="AZ63" i="6"/>
  <c r="AZ84" i="6"/>
  <c r="AZ83" i="6"/>
  <c r="AZ81" i="6"/>
  <c r="AZ79" i="6"/>
  <c r="AZ72" i="6"/>
  <c r="AZ66" i="6"/>
  <c r="AZ61" i="6"/>
  <c r="AZ85" i="6"/>
  <c r="AZ65" i="6"/>
  <c r="AZ77" i="6"/>
  <c r="AZ80" i="6"/>
  <c r="AZ74" i="6"/>
  <c r="AZ73" i="6"/>
  <c r="AZ71" i="6"/>
  <c r="AZ70" i="6"/>
  <c r="AZ69" i="6"/>
  <c r="AW23" i="6"/>
  <c r="AX23" i="6"/>
  <c r="AU23" i="6"/>
  <c r="AO3" i="1"/>
  <c r="AP3" i="1" s="1"/>
  <c r="AJ3" i="2" s="1"/>
  <c r="AO4" i="1"/>
  <c r="AP4" i="1" s="1"/>
  <c r="AJ4" i="2" s="1"/>
  <c r="AO5" i="1"/>
  <c r="AP5" i="1" s="1"/>
  <c r="AJ5" i="2" s="1"/>
  <c r="AO6" i="1"/>
  <c r="AP6" i="1" s="1"/>
  <c r="AJ6" i="2" s="1"/>
  <c r="AO7" i="1"/>
  <c r="AP7" i="1" s="1"/>
  <c r="AJ7" i="2" s="1"/>
  <c r="AO8" i="1"/>
  <c r="AP8" i="1" s="1"/>
  <c r="AJ8" i="2" s="1"/>
  <c r="AO9" i="1"/>
  <c r="AP9" i="1" s="1"/>
  <c r="AJ9" i="2" s="1"/>
  <c r="AO10" i="1"/>
  <c r="AP10" i="1" s="1"/>
  <c r="AJ10" i="2" s="1"/>
  <c r="AO11" i="1"/>
  <c r="AP11" i="1" s="1"/>
  <c r="AJ11" i="2" s="1"/>
  <c r="AO12" i="1"/>
  <c r="AP12" i="1" s="1"/>
  <c r="AJ12" i="2" s="1"/>
  <c r="AO13" i="1"/>
  <c r="AP13" i="1" s="1"/>
  <c r="AJ13" i="2" s="1"/>
  <c r="AO14" i="1"/>
  <c r="AP14" i="1" s="1"/>
  <c r="AJ14" i="2" s="1"/>
  <c r="AO15" i="1"/>
  <c r="AP15" i="1" s="1"/>
  <c r="AJ15" i="2" s="1"/>
  <c r="AO16" i="1"/>
  <c r="AP16" i="1" s="1"/>
  <c r="AJ16" i="2" s="1"/>
  <c r="AO17" i="1"/>
  <c r="AP17" i="1" s="1"/>
  <c r="AJ17" i="2" s="1"/>
  <c r="AO18" i="1"/>
  <c r="AP18" i="1" s="1"/>
  <c r="AJ18" i="2" s="1"/>
  <c r="AO19" i="1"/>
  <c r="AP19" i="1" s="1"/>
  <c r="AJ19" i="2" s="1"/>
  <c r="AO20" i="1"/>
  <c r="AP20" i="1" s="1"/>
  <c r="AJ20" i="2" s="1"/>
  <c r="AO21" i="1"/>
  <c r="AP21" i="1" s="1"/>
  <c r="AJ21" i="2" s="1"/>
  <c r="AO22" i="1"/>
  <c r="AP22" i="1" s="1"/>
  <c r="AJ22" i="2" s="1"/>
  <c r="AO23" i="1"/>
  <c r="AP23" i="1" s="1"/>
  <c r="AJ23" i="2" s="1"/>
  <c r="AO24" i="1"/>
  <c r="AP24" i="1" s="1"/>
  <c r="AJ24" i="2" s="1"/>
  <c r="AO25" i="1"/>
  <c r="AP25" i="1" s="1"/>
  <c r="AJ25" i="2" s="1"/>
  <c r="AO26" i="1"/>
  <c r="AP26" i="1" s="1"/>
  <c r="AJ26" i="2" s="1"/>
  <c r="AO27" i="1"/>
  <c r="AP27" i="1" s="1"/>
  <c r="AJ27" i="2" s="1"/>
  <c r="AO28" i="1"/>
  <c r="AP28" i="1" s="1"/>
  <c r="AJ28" i="2" s="1"/>
  <c r="AO29" i="1"/>
  <c r="AP29" i="1" s="1"/>
  <c r="AJ29" i="2" s="1"/>
  <c r="AO30" i="1"/>
  <c r="AP30" i="1" s="1"/>
  <c r="AJ30" i="2" s="1"/>
  <c r="AO32" i="1"/>
  <c r="AP32" i="1" s="1"/>
  <c r="AJ32" i="2" s="1"/>
  <c r="AO33" i="1"/>
  <c r="AP33" i="1" s="1"/>
  <c r="AJ33" i="2" s="1"/>
  <c r="AJ33" i="5" s="1"/>
  <c r="AJ33" i="6" s="1"/>
  <c r="AO34" i="1"/>
  <c r="AP34" i="1" s="1"/>
  <c r="AJ34" i="2" s="1"/>
  <c r="AO35" i="1"/>
  <c r="AP35" i="1" s="1"/>
  <c r="AJ35" i="2" s="1"/>
  <c r="AO36" i="1"/>
  <c r="AP36" i="1" s="1"/>
  <c r="AJ36" i="2" s="1"/>
  <c r="AO37" i="1"/>
  <c r="AP37" i="1" s="1"/>
  <c r="AJ37" i="2" s="1"/>
  <c r="AO38" i="1"/>
  <c r="AP38" i="1" s="1"/>
  <c r="AJ38" i="2" s="1"/>
  <c r="AO39" i="1"/>
  <c r="AP39" i="1" s="1"/>
  <c r="AJ39" i="2" s="1"/>
  <c r="AO40" i="1"/>
  <c r="AP40" i="1" s="1"/>
  <c r="AJ40" i="2" s="1"/>
  <c r="AO41" i="1"/>
  <c r="AP41" i="1" s="1"/>
  <c r="AJ41" i="2" s="1"/>
  <c r="AO43" i="1"/>
  <c r="AP43" i="1" s="1"/>
  <c r="AJ43" i="2" s="1"/>
  <c r="AO44" i="1"/>
  <c r="AP44" i="1" s="1"/>
  <c r="AJ44" i="2" s="1"/>
  <c r="AO46" i="1"/>
  <c r="AP46" i="1" s="1"/>
  <c r="AJ46" i="2" s="1"/>
  <c r="AO47" i="1"/>
  <c r="AP47" i="1" s="1"/>
  <c r="AJ47" i="2" s="1"/>
  <c r="AO48" i="1"/>
  <c r="AP48" i="1" s="1"/>
  <c r="AJ48" i="2" s="1"/>
  <c r="AO49" i="1"/>
  <c r="AP49" i="1" s="1"/>
  <c r="AJ49" i="2" s="1"/>
  <c r="AO50" i="1"/>
  <c r="AP50" i="1" s="1"/>
  <c r="AJ50" i="2" s="1"/>
  <c r="AO51" i="1"/>
  <c r="AP51" i="1" s="1"/>
  <c r="AJ51" i="2" s="1"/>
  <c r="AO52" i="1"/>
  <c r="AP52" i="1" s="1"/>
  <c r="AJ52" i="2" s="1"/>
  <c r="AO53" i="1"/>
  <c r="AP53" i="1" s="1"/>
  <c r="AJ53" i="2" s="1"/>
  <c r="AO54" i="1"/>
  <c r="AP54" i="1" s="1"/>
  <c r="AJ54" i="2" s="1"/>
  <c r="AO55" i="1"/>
  <c r="AP55" i="1" s="1"/>
  <c r="AJ55" i="2" s="1"/>
  <c r="AO56" i="1"/>
  <c r="AP56" i="1" s="1"/>
  <c r="AJ56" i="2" s="1"/>
  <c r="AO57" i="1"/>
  <c r="AP57" i="1" s="1"/>
  <c r="AJ57" i="2" s="1"/>
  <c r="AO59" i="1"/>
  <c r="AP59" i="1" s="1"/>
  <c r="AJ59" i="2" s="1"/>
  <c r="AO60" i="1"/>
  <c r="AP60" i="1" s="1"/>
  <c r="AJ60" i="2" s="1"/>
  <c r="AO61" i="1"/>
  <c r="AP61" i="1" s="1"/>
  <c r="AJ61" i="2" s="1"/>
  <c r="AO62" i="1"/>
  <c r="AP62" i="1" s="1"/>
  <c r="AJ62" i="2" s="1"/>
  <c r="AO64" i="1"/>
  <c r="AP64" i="1" s="1"/>
  <c r="AJ64" i="2" s="1"/>
  <c r="AO65" i="1"/>
  <c r="AP65" i="1" s="1"/>
  <c r="AJ65" i="2" s="1"/>
  <c r="AO66" i="1"/>
  <c r="AP66" i="1" s="1"/>
  <c r="AJ66" i="2" s="1"/>
  <c r="AO67" i="1"/>
  <c r="AP67" i="1" s="1"/>
  <c r="AJ67" i="2" s="1"/>
  <c r="AO68" i="1"/>
  <c r="AP68" i="1" s="1"/>
  <c r="AJ68" i="2" s="1"/>
  <c r="AO70" i="1"/>
  <c r="AP70" i="1" s="1"/>
  <c r="AJ70" i="2" s="1"/>
  <c r="AO71" i="1"/>
  <c r="AP71" i="1" s="1"/>
  <c r="AJ71" i="2" s="1"/>
  <c r="AO72" i="1"/>
  <c r="AP72" i="1" s="1"/>
  <c r="AJ72" i="2" s="1"/>
  <c r="AO73" i="1"/>
  <c r="AP73" i="1" s="1"/>
  <c r="AJ73" i="2" s="1"/>
  <c r="AO74" i="1"/>
  <c r="AP74" i="1" s="1"/>
  <c r="AJ74" i="2" s="1"/>
  <c r="AO75" i="1"/>
  <c r="AP75" i="1" s="1"/>
  <c r="AJ75" i="2" s="1"/>
  <c r="AO76" i="1"/>
  <c r="AP76" i="1" s="1"/>
  <c r="AJ76" i="2" s="1"/>
  <c r="AO77" i="1"/>
  <c r="AP77" i="1" s="1"/>
  <c r="AJ77" i="2" s="1"/>
  <c r="AO78" i="1"/>
  <c r="AP78" i="1" s="1"/>
  <c r="AJ78" i="2" s="1"/>
  <c r="AO79" i="1"/>
  <c r="AP79" i="1" s="1"/>
  <c r="AJ79" i="2" s="1"/>
  <c r="AO80" i="1"/>
  <c r="AP80" i="1" s="1"/>
  <c r="AJ80" i="2" s="1"/>
  <c r="AO81" i="1"/>
  <c r="AP81" i="1" s="1"/>
  <c r="AJ81" i="2" s="1"/>
  <c r="AO82" i="1"/>
  <c r="AP82" i="1" s="1"/>
  <c r="AJ82" i="2" s="1"/>
  <c r="AO83" i="1"/>
  <c r="AP83" i="1" s="1"/>
  <c r="AJ83" i="2" s="1"/>
  <c r="AO84" i="1"/>
  <c r="AP84" i="1" s="1"/>
  <c r="AJ84" i="2" s="1"/>
  <c r="AO85" i="1"/>
  <c r="AP85" i="1" s="1"/>
  <c r="AJ85" i="2" s="1"/>
  <c r="AK61" i="5" l="1"/>
  <c r="AK61" i="6" s="1"/>
  <c r="AK62" i="5"/>
  <c r="AK62" i="6" s="1"/>
  <c r="AK63" i="5"/>
  <c r="AK63" i="6" s="1"/>
  <c r="AK64" i="5"/>
  <c r="AK64" i="6" s="1"/>
  <c r="AK65" i="5"/>
  <c r="AK65" i="6" s="1"/>
  <c r="AK66" i="5"/>
  <c r="AK66" i="6" s="1"/>
  <c r="AK67" i="5"/>
  <c r="AK67" i="6" s="1"/>
  <c r="AK68" i="5"/>
  <c r="AK68" i="6" s="1"/>
  <c r="AK69" i="5"/>
  <c r="AK69" i="6" s="1"/>
  <c r="AK70" i="5"/>
  <c r="AK70" i="6" s="1"/>
  <c r="AK71" i="5"/>
  <c r="AK71" i="6" s="1"/>
  <c r="AK72" i="5"/>
  <c r="AK72" i="6" s="1"/>
  <c r="AK73" i="5"/>
  <c r="AK73" i="6" s="1"/>
  <c r="AK74" i="5"/>
  <c r="AK74" i="6" s="1"/>
  <c r="AK75" i="5"/>
  <c r="AK75" i="6" s="1"/>
  <c r="AK76" i="5"/>
  <c r="AK76" i="6" s="1"/>
  <c r="AK77" i="5"/>
  <c r="AK77" i="6" s="1"/>
  <c r="AK78" i="5"/>
  <c r="AK78" i="6" s="1"/>
  <c r="AK79" i="5"/>
  <c r="AK79" i="6" s="1"/>
  <c r="AK80" i="5"/>
  <c r="AK80" i="6" s="1"/>
  <c r="AK81" i="5"/>
  <c r="AK81" i="6" s="1"/>
  <c r="AK82" i="5"/>
  <c r="AK82" i="6" s="1"/>
  <c r="AK83" i="5"/>
  <c r="AK83" i="6" s="1"/>
  <c r="AK84" i="5"/>
  <c r="AK84" i="6" s="1"/>
  <c r="AK85" i="5"/>
  <c r="AK85" i="6" s="1"/>
  <c r="AJ61" i="5"/>
  <c r="AJ61" i="6" s="1"/>
  <c r="AJ62" i="5"/>
  <c r="AJ62" i="6" s="1"/>
  <c r="AJ63" i="5"/>
  <c r="AJ63" i="6" s="1"/>
  <c r="AJ64" i="5"/>
  <c r="AJ64" i="6" s="1"/>
  <c r="AJ65" i="5"/>
  <c r="AJ65" i="6" s="1"/>
  <c r="AJ66" i="5"/>
  <c r="AJ66" i="6" s="1"/>
  <c r="AJ67" i="5"/>
  <c r="AJ67" i="6" s="1"/>
  <c r="AJ68" i="5"/>
  <c r="AJ68" i="6" s="1"/>
  <c r="AJ69" i="5"/>
  <c r="AJ69" i="6" s="1"/>
  <c r="AJ70" i="5"/>
  <c r="AJ70" i="6" s="1"/>
  <c r="AJ71" i="5"/>
  <c r="AJ71" i="6" s="1"/>
  <c r="AJ72" i="5"/>
  <c r="AJ72" i="6" s="1"/>
  <c r="AJ73" i="5"/>
  <c r="AJ73" i="6" s="1"/>
  <c r="AJ74" i="5"/>
  <c r="AJ74" i="6" s="1"/>
  <c r="AJ75" i="5"/>
  <c r="AJ75" i="6" s="1"/>
  <c r="AJ76" i="5"/>
  <c r="AJ76" i="6" s="1"/>
  <c r="AJ77" i="5"/>
  <c r="AJ77" i="6" s="1"/>
  <c r="AJ78" i="5"/>
  <c r="AJ78" i="6" s="1"/>
  <c r="AJ79" i="5"/>
  <c r="AJ79" i="6" s="1"/>
  <c r="AJ80" i="5"/>
  <c r="AJ80" i="6" s="1"/>
  <c r="AJ81" i="5"/>
  <c r="AJ81" i="6" s="1"/>
  <c r="AJ82" i="5"/>
  <c r="AJ82" i="6" s="1"/>
  <c r="AJ83" i="5"/>
  <c r="AJ83" i="6" s="1"/>
  <c r="AJ84" i="5"/>
  <c r="AJ84" i="6" s="1"/>
  <c r="AJ85" i="5"/>
  <c r="AJ85" i="6" s="1"/>
  <c r="I61" i="5"/>
  <c r="I61" i="6" s="1"/>
  <c r="I62" i="5"/>
  <c r="I62" i="6" s="1"/>
  <c r="I63" i="5"/>
  <c r="I63" i="6" s="1"/>
  <c r="I64" i="5"/>
  <c r="I64" i="6" s="1"/>
  <c r="I65" i="5"/>
  <c r="I65" i="6" s="1"/>
  <c r="I66" i="5"/>
  <c r="I66" i="6" s="1"/>
  <c r="I67" i="5"/>
  <c r="I67" i="6" s="1"/>
  <c r="I68" i="5"/>
  <c r="I68" i="6" s="1"/>
  <c r="I69" i="5"/>
  <c r="I69" i="6" s="1"/>
  <c r="I70" i="5"/>
  <c r="I70" i="6" s="1"/>
  <c r="I71" i="5"/>
  <c r="I71" i="6" s="1"/>
  <c r="I72" i="5"/>
  <c r="I72" i="6" s="1"/>
  <c r="I73" i="5"/>
  <c r="I73" i="6" s="1"/>
  <c r="I74" i="5"/>
  <c r="I74" i="6" s="1"/>
  <c r="I75" i="5"/>
  <c r="I75" i="6" s="1"/>
  <c r="I76" i="5"/>
  <c r="I76" i="6" s="1"/>
  <c r="I77" i="5"/>
  <c r="I77" i="6" s="1"/>
  <c r="I78" i="5"/>
  <c r="I78" i="6" s="1"/>
  <c r="I79" i="5"/>
  <c r="I79" i="6" s="1"/>
  <c r="I80" i="5"/>
  <c r="I80" i="6" s="1"/>
  <c r="I81" i="5"/>
  <c r="I81" i="6" s="1"/>
  <c r="I82" i="5"/>
  <c r="I82" i="6" s="1"/>
  <c r="I83" i="5"/>
  <c r="I83" i="6" s="1"/>
  <c r="I84" i="5"/>
  <c r="I84" i="6" s="1"/>
  <c r="I85" i="5"/>
  <c r="I85" i="6" s="1"/>
  <c r="A61" i="5"/>
  <c r="B61" i="5"/>
  <c r="B61" i="6" s="1"/>
  <c r="AN62" i="2"/>
  <c r="B62" i="5"/>
  <c r="B62" i="6" s="1"/>
  <c r="A63" i="5"/>
  <c r="B63" i="5"/>
  <c r="B63" i="6" s="1"/>
  <c r="AN64" i="2"/>
  <c r="B64" i="5"/>
  <c r="B64" i="6" s="1"/>
  <c r="A65" i="5"/>
  <c r="B65" i="5"/>
  <c r="B65" i="6" s="1"/>
  <c r="AN66" i="2"/>
  <c r="B66" i="5"/>
  <c r="B66" i="6" s="1"/>
  <c r="AN67" i="2"/>
  <c r="B67" i="5"/>
  <c r="B67" i="6" s="1"/>
  <c r="A68" i="5"/>
  <c r="B68" i="5"/>
  <c r="B68" i="6" s="1"/>
  <c r="AN69" i="2"/>
  <c r="B69" i="5"/>
  <c r="B69" i="6" s="1"/>
  <c r="AN70" i="2"/>
  <c r="B70" i="5"/>
  <c r="B70" i="6" s="1"/>
  <c r="AN71" i="2"/>
  <c r="B71" i="5"/>
  <c r="B71" i="6" s="1"/>
  <c r="A72" i="5"/>
  <c r="B72" i="5"/>
  <c r="B72" i="6" s="1"/>
  <c r="A73" i="5"/>
  <c r="B73" i="5"/>
  <c r="B73" i="6" s="1"/>
  <c r="AN74" i="2"/>
  <c r="B74" i="5"/>
  <c r="B74" i="6" s="1"/>
  <c r="AN75" i="2"/>
  <c r="B75" i="5"/>
  <c r="B75" i="6" s="1"/>
  <c r="A76" i="5"/>
  <c r="B76" i="5"/>
  <c r="B76" i="6" s="1"/>
  <c r="AN77" i="2"/>
  <c r="B77" i="5"/>
  <c r="B77" i="6" s="1"/>
  <c r="AN78" i="2"/>
  <c r="B78" i="5"/>
  <c r="B78" i="6" s="1"/>
  <c r="AN79" i="2"/>
  <c r="B79" i="5"/>
  <c r="B79" i="6" s="1"/>
  <c r="A80" i="5"/>
  <c r="B80" i="5"/>
  <c r="B80" i="6" s="1"/>
  <c r="A81" i="5"/>
  <c r="B81" i="5"/>
  <c r="B81" i="6" s="1"/>
  <c r="AN82" i="2"/>
  <c r="B82" i="5"/>
  <c r="B82" i="6" s="1"/>
  <c r="AN83" i="2"/>
  <c r="B83" i="5"/>
  <c r="B83" i="6" s="1"/>
  <c r="A84" i="5"/>
  <c r="B84" i="5"/>
  <c r="B84" i="6" s="1"/>
  <c r="AN85" i="2"/>
  <c r="B85" i="5"/>
  <c r="B85" i="6" s="1"/>
  <c r="AN80" i="2" l="1"/>
  <c r="AN72" i="2"/>
  <c r="AN65" i="2"/>
  <c r="A78" i="5"/>
  <c r="A78" i="6" s="1"/>
  <c r="AN78" i="6" s="1"/>
  <c r="A70" i="5"/>
  <c r="A70" i="6" s="1"/>
  <c r="AN70" i="6" s="1"/>
  <c r="A62" i="5"/>
  <c r="A62" i="6" s="1"/>
  <c r="AN62" i="6" s="1"/>
  <c r="AN63" i="2"/>
  <c r="A83" i="5"/>
  <c r="A83" i="6" s="1"/>
  <c r="AN83" i="6" s="1"/>
  <c r="A75" i="5"/>
  <c r="A75" i="6" s="1"/>
  <c r="AN75" i="6" s="1"/>
  <c r="A67" i="5"/>
  <c r="A67" i="6" s="1"/>
  <c r="AN67" i="6" s="1"/>
  <c r="AN84" i="2"/>
  <c r="AN76" i="2"/>
  <c r="AN68" i="2"/>
  <c r="AN61" i="2"/>
  <c r="A82" i="5"/>
  <c r="A82" i="6" s="1"/>
  <c r="AN82" i="6" s="1"/>
  <c r="A74" i="5"/>
  <c r="A74" i="6" s="1"/>
  <c r="AN74" i="6" s="1"/>
  <c r="A66" i="5"/>
  <c r="AN66" i="5" s="1"/>
  <c r="A79" i="5"/>
  <c r="A79" i="6" s="1"/>
  <c r="AN79" i="6" s="1"/>
  <c r="A71" i="5"/>
  <c r="A71" i="6" s="1"/>
  <c r="AN71" i="6" s="1"/>
  <c r="A64" i="5"/>
  <c r="A64" i="6" s="1"/>
  <c r="AN64" i="6" s="1"/>
  <c r="A84" i="6"/>
  <c r="AN84" i="6" s="1"/>
  <c r="AN84" i="5"/>
  <c r="A72" i="6"/>
  <c r="AN72" i="6" s="1"/>
  <c r="AN72" i="5"/>
  <c r="A68" i="6"/>
  <c r="AN68" i="6" s="1"/>
  <c r="AN68" i="5"/>
  <c r="A63" i="6"/>
  <c r="AN63" i="6" s="1"/>
  <c r="AN63" i="5"/>
  <c r="A81" i="6"/>
  <c r="AN81" i="6" s="1"/>
  <c r="AN81" i="5"/>
  <c r="A73" i="6"/>
  <c r="AN73" i="6" s="1"/>
  <c r="AN73" i="5"/>
  <c r="A80" i="6"/>
  <c r="AN80" i="6" s="1"/>
  <c r="AN80" i="5"/>
  <c r="A76" i="6"/>
  <c r="AN76" i="6" s="1"/>
  <c r="AN76" i="5"/>
  <c r="A65" i="6"/>
  <c r="AN65" i="6" s="1"/>
  <c r="AN65" i="5"/>
  <c r="A61" i="6"/>
  <c r="AN61" i="6" s="1"/>
  <c r="AN61" i="5"/>
  <c r="A85" i="5"/>
  <c r="A77" i="5"/>
  <c r="A69" i="5"/>
  <c r="AN81" i="2"/>
  <c r="AN73" i="2"/>
  <c r="AN78" i="5" l="1"/>
  <c r="AN75" i="5"/>
  <c r="AN83" i="5"/>
  <c r="AN70" i="5"/>
  <c r="A66" i="6"/>
  <c r="AN66" i="6" s="1"/>
  <c r="AN64" i="5"/>
  <c r="AN79" i="5"/>
  <c r="AN71" i="5"/>
  <c r="AN74" i="5"/>
  <c r="AN62" i="5"/>
  <c r="AN82" i="5"/>
  <c r="AN67" i="5"/>
  <c r="A56" i="5"/>
  <c r="AN56" i="2"/>
  <c r="A49" i="5"/>
  <c r="AN49" i="2"/>
  <c r="A58" i="5"/>
  <c r="AN58" i="2"/>
  <c r="A54" i="5"/>
  <c r="AN54" i="2"/>
  <c r="A51" i="5"/>
  <c r="AN51" i="2"/>
  <c r="A85" i="6"/>
  <c r="AN85" i="6" s="1"/>
  <c r="AN85" i="5"/>
  <c r="A57" i="5"/>
  <c r="AN57" i="2"/>
  <c r="A50" i="5"/>
  <c r="AN50" i="2"/>
  <c r="A60" i="5"/>
  <c r="AN60" i="2"/>
  <c r="A53" i="5"/>
  <c r="AN53" i="2"/>
  <c r="A69" i="6"/>
  <c r="AN69" i="6" s="1"/>
  <c r="AN69" i="5"/>
  <c r="A59" i="5"/>
  <c r="AN59" i="2"/>
  <c r="A55" i="5"/>
  <c r="AN55" i="2"/>
  <c r="A52" i="5"/>
  <c r="AN52" i="2"/>
  <c r="A77" i="6"/>
  <c r="AN77" i="6" s="1"/>
  <c r="AN77" i="5"/>
  <c r="A55" i="6" l="1"/>
  <c r="AN55" i="6" s="1"/>
  <c r="AN55" i="5"/>
  <c r="A60" i="6"/>
  <c r="AN60" i="6" s="1"/>
  <c r="AN60" i="5"/>
  <c r="A54" i="6"/>
  <c r="AN54" i="6" s="1"/>
  <c r="AN54" i="5"/>
  <c r="A49" i="6"/>
  <c r="AN49" i="6" s="1"/>
  <c r="AN49" i="5"/>
  <c r="A52" i="6"/>
  <c r="AN52" i="6" s="1"/>
  <c r="AN52" i="5"/>
  <c r="A59" i="6"/>
  <c r="AN59" i="6" s="1"/>
  <c r="AN59" i="5"/>
  <c r="A53" i="6"/>
  <c r="AN53" i="6" s="1"/>
  <c r="AN53" i="5"/>
  <c r="A50" i="6"/>
  <c r="AN50" i="6" s="1"/>
  <c r="AN50" i="5"/>
  <c r="A57" i="6"/>
  <c r="AN57" i="6" s="1"/>
  <c r="AN57" i="5"/>
  <c r="A51" i="6"/>
  <c r="AN51" i="6" s="1"/>
  <c r="AN51" i="5"/>
  <c r="A58" i="6"/>
  <c r="AN58" i="6" s="1"/>
  <c r="AN58" i="5"/>
  <c r="A56" i="6"/>
  <c r="AN56" i="6" s="1"/>
  <c r="AN56" i="5"/>
  <c r="AW54" i="6"/>
  <c r="AX54" i="6"/>
  <c r="AW55" i="6"/>
  <c r="AX55" i="6"/>
  <c r="AW56" i="6"/>
  <c r="AX56" i="6"/>
  <c r="AW57" i="6"/>
  <c r="AX57" i="6"/>
  <c r="AW58" i="6"/>
  <c r="AX58" i="6"/>
  <c r="AW59" i="6"/>
  <c r="AX59" i="6"/>
  <c r="AW60" i="6"/>
  <c r="AX60" i="6"/>
  <c r="AU54" i="6"/>
  <c r="AU55" i="6"/>
  <c r="AU56" i="6"/>
  <c r="AU57" i="6"/>
  <c r="AU58" i="6"/>
  <c r="AU59" i="6"/>
  <c r="AU60" i="6"/>
  <c r="AY54" i="5"/>
  <c r="AY55" i="5"/>
  <c r="AY56" i="5"/>
  <c r="AY57" i="5"/>
  <c r="AY58" i="5"/>
  <c r="AY59" i="5"/>
  <c r="AY60" i="5"/>
  <c r="AK54" i="5"/>
  <c r="AK54" i="6" s="1"/>
  <c r="AK55" i="5"/>
  <c r="AK55" i="6" s="1"/>
  <c r="AK56" i="5"/>
  <c r="AK56" i="6" s="1"/>
  <c r="AK57" i="5"/>
  <c r="AK57" i="6" s="1"/>
  <c r="AK58" i="5"/>
  <c r="AK58" i="6" s="1"/>
  <c r="AK59" i="5"/>
  <c r="AK59" i="6" s="1"/>
  <c r="AK60" i="5"/>
  <c r="AK60" i="6" s="1"/>
  <c r="I7" i="5"/>
  <c r="AZ60" i="6" l="1"/>
  <c r="AZ59" i="6"/>
  <c r="AZ57" i="6"/>
  <c r="AZ55" i="6"/>
  <c r="AZ58" i="6"/>
  <c r="AZ56" i="6"/>
  <c r="AZ54" i="6"/>
  <c r="AJ54" i="5"/>
  <c r="AJ54" i="6" s="1"/>
  <c r="AJ55" i="5"/>
  <c r="AJ55" i="6" s="1"/>
  <c r="AJ56" i="5"/>
  <c r="AJ56" i="6" s="1"/>
  <c r="AJ57" i="5"/>
  <c r="AJ57" i="6" s="1"/>
  <c r="AJ58" i="5"/>
  <c r="AJ58" i="6" s="1"/>
  <c r="AJ59" i="5"/>
  <c r="AJ59" i="6" s="1"/>
  <c r="AJ60" i="5"/>
  <c r="AJ60" i="6" s="1"/>
  <c r="I54" i="5"/>
  <c r="I54" i="6" s="1"/>
  <c r="I55" i="5"/>
  <c r="I55" i="6" s="1"/>
  <c r="I56" i="5"/>
  <c r="I56" i="6" s="1"/>
  <c r="I57" i="5"/>
  <c r="I57" i="6" s="1"/>
  <c r="I58" i="5"/>
  <c r="I58" i="6" s="1"/>
  <c r="I59" i="5"/>
  <c r="I59" i="6" s="1"/>
  <c r="I60" i="5"/>
  <c r="I60" i="6" s="1"/>
  <c r="B54" i="5"/>
  <c r="B54" i="6" s="1"/>
  <c r="B55" i="5"/>
  <c r="B55" i="6" s="1"/>
  <c r="B56" i="5"/>
  <c r="B56" i="6" s="1"/>
  <c r="B57" i="5"/>
  <c r="B57" i="6" s="1"/>
  <c r="B58" i="5"/>
  <c r="B58" i="6" s="1"/>
  <c r="B59" i="5"/>
  <c r="B59" i="6" s="1"/>
  <c r="B60" i="5"/>
  <c r="B60" i="6" s="1"/>
  <c r="AW49" i="6" l="1"/>
  <c r="AX49" i="6"/>
  <c r="AW50" i="6"/>
  <c r="AX50" i="6"/>
  <c r="AW51" i="6"/>
  <c r="AX51" i="6"/>
  <c r="AW52" i="6"/>
  <c r="AX52" i="6"/>
  <c r="AW53" i="6"/>
  <c r="AX53" i="6"/>
  <c r="AU49" i="6"/>
  <c r="AU50" i="6"/>
  <c r="AU51" i="6"/>
  <c r="AU52" i="6"/>
  <c r="AU53" i="6"/>
  <c r="AY49" i="5"/>
  <c r="AY50" i="5"/>
  <c r="AY51" i="5"/>
  <c r="AY52" i="5"/>
  <c r="AY53" i="5"/>
  <c r="AK49" i="5"/>
  <c r="AK49" i="6" s="1"/>
  <c r="AK50" i="5"/>
  <c r="AK50" i="6" s="1"/>
  <c r="AK51" i="5"/>
  <c r="AK51" i="6" s="1"/>
  <c r="AK52" i="5"/>
  <c r="AK52" i="6" s="1"/>
  <c r="AK53" i="5"/>
  <c r="AK53" i="6" s="1"/>
  <c r="AJ49" i="5"/>
  <c r="AJ49" i="6" s="1"/>
  <c r="AJ50" i="5"/>
  <c r="AJ50" i="6" s="1"/>
  <c r="AJ51" i="5"/>
  <c r="AJ51" i="6" s="1"/>
  <c r="AJ52" i="5"/>
  <c r="AJ52" i="6" s="1"/>
  <c r="AJ53" i="5"/>
  <c r="AJ53" i="6" s="1"/>
  <c r="I49" i="5"/>
  <c r="I49" i="6" s="1"/>
  <c r="I50" i="5"/>
  <c r="I50" i="6" s="1"/>
  <c r="I51" i="5"/>
  <c r="I51" i="6" s="1"/>
  <c r="I52" i="5"/>
  <c r="I52" i="6" s="1"/>
  <c r="I53" i="5"/>
  <c r="I53" i="6" s="1"/>
  <c r="B49" i="5"/>
  <c r="B49" i="6" s="1"/>
  <c r="B50" i="5"/>
  <c r="B50" i="6" s="1"/>
  <c r="B51" i="5"/>
  <c r="B51" i="6" s="1"/>
  <c r="B52" i="5"/>
  <c r="B52" i="6" s="1"/>
  <c r="B53" i="5"/>
  <c r="B53" i="6" s="1"/>
  <c r="AZ52" i="6" l="1"/>
  <c r="AZ53" i="6"/>
  <c r="AZ51" i="6"/>
  <c r="AZ49" i="6"/>
  <c r="AZ50" i="6"/>
  <c r="AY12" i="5" l="1"/>
  <c r="AW12" i="6" l="1"/>
  <c r="AX12" i="6"/>
  <c r="AU12" i="6"/>
  <c r="AK12" i="5"/>
  <c r="AK12" i="6" s="1"/>
  <c r="AJ12" i="5"/>
  <c r="AJ12" i="6" s="1"/>
  <c r="I12" i="5"/>
  <c r="I12" i="6" s="1"/>
  <c r="B12" i="5"/>
  <c r="B12" i="6" s="1"/>
  <c r="A12" i="5" l="1"/>
  <c r="AN12" i="2"/>
  <c r="AZ12" i="6"/>
  <c r="AW41" i="6"/>
  <c r="AX41" i="6"/>
  <c r="AW42" i="6"/>
  <c r="AX42" i="6"/>
  <c r="AW43" i="6"/>
  <c r="AX43" i="6"/>
  <c r="AW44" i="6"/>
  <c r="AX44" i="6"/>
  <c r="AW45" i="6"/>
  <c r="AX45" i="6"/>
  <c r="AW46" i="6"/>
  <c r="AX46" i="6"/>
  <c r="AW47" i="6"/>
  <c r="AX47" i="6"/>
  <c r="AW48" i="6"/>
  <c r="AX48" i="6"/>
  <c r="A12" i="6" l="1"/>
  <c r="AN12" i="6" s="1"/>
  <c r="AN12" i="5"/>
  <c r="AZ47" i="6"/>
  <c r="AZ45" i="6"/>
  <c r="AZ43" i="6"/>
  <c r="AZ41" i="6"/>
  <c r="AZ48" i="6"/>
  <c r="AZ46" i="6"/>
  <c r="AZ44" i="6"/>
  <c r="AZ42" i="6"/>
  <c r="AU41" i="6"/>
  <c r="AU42" i="6"/>
  <c r="AU43" i="6"/>
  <c r="AU44" i="6"/>
  <c r="AU45" i="6"/>
  <c r="AU46" i="6"/>
  <c r="AU47" i="6"/>
  <c r="AY48" i="5"/>
  <c r="AY47" i="5"/>
  <c r="AY46" i="5"/>
  <c r="AY45" i="5"/>
  <c r="AY44" i="5"/>
  <c r="AY43" i="5"/>
  <c r="AY42" i="5"/>
  <c r="AY41" i="5"/>
  <c r="AJ88" i="5"/>
  <c r="AJ88" i="6" s="1"/>
  <c r="AK41" i="5"/>
  <c r="AK41" i="6" s="1"/>
  <c r="AK42" i="5"/>
  <c r="AK42" i="6" s="1"/>
  <c r="AK43" i="5"/>
  <c r="AK43" i="6" s="1"/>
  <c r="AK44" i="5"/>
  <c r="AK44" i="6" s="1"/>
  <c r="AK45" i="5"/>
  <c r="AK45" i="6" s="1"/>
  <c r="AK46" i="5"/>
  <c r="AK46" i="6" s="1"/>
  <c r="AK47" i="5"/>
  <c r="AK47" i="6" s="1"/>
  <c r="AK48" i="5"/>
  <c r="AK48" i="6" s="1"/>
  <c r="I3" i="5" l="1"/>
  <c r="I3" i="6" s="1"/>
  <c r="I4" i="5"/>
  <c r="I4" i="6" s="1"/>
  <c r="I5" i="5"/>
  <c r="I5" i="6" s="1"/>
  <c r="I6" i="5"/>
  <c r="I6" i="6" s="1"/>
  <c r="I7" i="6"/>
  <c r="I8" i="5"/>
  <c r="I8" i="6" s="1"/>
  <c r="I9" i="5"/>
  <c r="I9" i="6" s="1"/>
  <c r="I10" i="5"/>
  <c r="I10" i="6" s="1"/>
  <c r="I11" i="5"/>
  <c r="I11" i="6" s="1"/>
  <c r="I13" i="5"/>
  <c r="I13" i="6" s="1"/>
  <c r="I14" i="5"/>
  <c r="I14" i="6" s="1"/>
  <c r="I15" i="5"/>
  <c r="I15" i="6" s="1"/>
  <c r="I16" i="5"/>
  <c r="I16" i="6" s="1"/>
  <c r="I17" i="5"/>
  <c r="I17" i="6" s="1"/>
  <c r="I18" i="5"/>
  <c r="I18" i="6" s="1"/>
  <c r="I19" i="5"/>
  <c r="I19" i="6" s="1"/>
  <c r="I20" i="5"/>
  <c r="I20" i="6" s="1"/>
  <c r="I21" i="5"/>
  <c r="I21" i="6" s="1"/>
  <c r="I22" i="5"/>
  <c r="I22" i="6" s="1"/>
  <c r="I23" i="5"/>
  <c r="I23" i="6" s="1"/>
  <c r="I24" i="5"/>
  <c r="I24" i="6" s="1"/>
  <c r="I25" i="5"/>
  <c r="I25" i="6" s="1"/>
  <c r="I26" i="5"/>
  <c r="I26" i="6" s="1"/>
  <c r="I27" i="5"/>
  <c r="I27" i="6" s="1"/>
  <c r="I28" i="5"/>
  <c r="I28" i="6" s="1"/>
  <c r="I29" i="5"/>
  <c r="I29" i="6" s="1"/>
  <c r="I30" i="5"/>
  <c r="I30" i="6" s="1"/>
  <c r="I31" i="5"/>
  <c r="I31" i="6" s="1"/>
  <c r="I32" i="5"/>
  <c r="I32" i="6" s="1"/>
  <c r="I34" i="5"/>
  <c r="I34" i="6" s="1"/>
  <c r="I35" i="5"/>
  <c r="I35" i="6" s="1"/>
  <c r="I36" i="5"/>
  <c r="I36" i="6" s="1"/>
  <c r="I37" i="5"/>
  <c r="I37" i="6" s="1"/>
  <c r="I38" i="5"/>
  <c r="I38" i="6" s="1"/>
  <c r="I39" i="5"/>
  <c r="I39" i="6" s="1"/>
  <c r="I40" i="5"/>
  <c r="I40" i="6" s="1"/>
  <c r="I41" i="5"/>
  <c r="I41" i="6" s="1"/>
  <c r="I42" i="5"/>
  <c r="I42" i="6" s="1"/>
  <c r="I43" i="5"/>
  <c r="I43" i="6" s="1"/>
  <c r="I44" i="5"/>
  <c r="I44" i="6" s="1"/>
  <c r="I45" i="5"/>
  <c r="I45" i="6" s="1"/>
  <c r="I46" i="5"/>
  <c r="I46" i="6" s="1"/>
  <c r="I47" i="5"/>
  <c r="I47" i="6" s="1"/>
  <c r="I48" i="5"/>
  <c r="I48" i="6" s="1"/>
  <c r="I2" i="2"/>
  <c r="I2" i="5" s="1"/>
  <c r="I2" i="6" s="1"/>
  <c r="B3" i="5"/>
  <c r="B3" i="6" s="1"/>
  <c r="B4" i="5"/>
  <c r="B4" i="6" s="1"/>
  <c r="B5" i="5"/>
  <c r="B5" i="6" s="1"/>
  <c r="B6" i="5"/>
  <c r="B6" i="6" s="1"/>
  <c r="B7" i="5"/>
  <c r="B7" i="6" s="1"/>
  <c r="B8" i="5"/>
  <c r="B8" i="6" s="1"/>
  <c r="B9" i="5"/>
  <c r="B9" i="6" s="1"/>
  <c r="B10" i="5"/>
  <c r="B10" i="6" s="1"/>
  <c r="B11" i="5"/>
  <c r="B11" i="6" s="1"/>
  <c r="B13" i="5"/>
  <c r="B13" i="6" s="1"/>
  <c r="B14" i="5"/>
  <c r="B14" i="6" s="1"/>
  <c r="B15" i="5"/>
  <c r="B15" i="6" s="1"/>
  <c r="B16" i="5"/>
  <c r="B16" i="6" s="1"/>
  <c r="B17" i="5"/>
  <c r="B17" i="6" s="1"/>
  <c r="B18" i="5"/>
  <c r="B18" i="6" s="1"/>
  <c r="B19" i="5"/>
  <c r="B19" i="6" s="1"/>
  <c r="B20" i="5"/>
  <c r="B20" i="6" s="1"/>
  <c r="B21" i="5"/>
  <c r="B21" i="6" s="1"/>
  <c r="B22" i="5"/>
  <c r="B22" i="6" s="1"/>
  <c r="B23" i="5"/>
  <c r="B23" i="6" s="1"/>
  <c r="B24" i="5"/>
  <c r="B24" i="6" s="1"/>
  <c r="B25" i="5"/>
  <c r="B25" i="6" s="1"/>
  <c r="B26" i="5"/>
  <c r="B26" i="6" s="1"/>
  <c r="B27" i="5"/>
  <c r="B27" i="6" s="1"/>
  <c r="B28" i="5"/>
  <c r="B28" i="6" s="1"/>
  <c r="B29" i="5"/>
  <c r="B29" i="6" s="1"/>
  <c r="B30" i="5"/>
  <c r="B30" i="6" s="1"/>
  <c r="B31" i="5"/>
  <c r="B31" i="6" s="1"/>
  <c r="B32" i="5"/>
  <c r="B32" i="6" s="1"/>
  <c r="B34" i="5"/>
  <c r="B34" i="6" s="1"/>
  <c r="B35" i="5"/>
  <c r="B35" i="6" s="1"/>
  <c r="B36" i="5"/>
  <c r="B36" i="6" s="1"/>
  <c r="B37" i="5"/>
  <c r="B37" i="6" s="1"/>
  <c r="B38" i="5"/>
  <c r="B38" i="6" s="1"/>
  <c r="B39" i="5"/>
  <c r="B39" i="6" s="1"/>
  <c r="B40" i="5"/>
  <c r="B40" i="6" s="1"/>
  <c r="B41" i="5"/>
  <c r="B41" i="6" s="1"/>
  <c r="B42" i="5"/>
  <c r="B42" i="6" s="1"/>
  <c r="B43" i="5"/>
  <c r="B43" i="6" s="1"/>
  <c r="B44" i="5"/>
  <c r="B44" i="6" s="1"/>
  <c r="B45" i="5"/>
  <c r="B45" i="6" s="1"/>
  <c r="B46" i="5"/>
  <c r="B46" i="6" s="1"/>
  <c r="B47" i="5"/>
  <c r="B47" i="6" s="1"/>
  <c r="B48" i="5"/>
  <c r="B48" i="6" s="1"/>
  <c r="B2" i="2"/>
  <c r="B2" i="5" s="1"/>
  <c r="B2" i="6" s="1"/>
  <c r="A2" i="2"/>
  <c r="AJ42" i="5"/>
  <c r="AJ42" i="6" s="1"/>
  <c r="AJ43" i="5"/>
  <c r="AJ43" i="6" s="1"/>
  <c r="AJ44" i="5"/>
  <c r="AJ44" i="6" s="1"/>
  <c r="AJ45" i="5"/>
  <c r="AJ45" i="6" s="1"/>
  <c r="AJ46" i="5"/>
  <c r="AJ46" i="6" s="1"/>
  <c r="AJ47" i="5"/>
  <c r="AJ47" i="6" s="1"/>
  <c r="AJ48" i="5"/>
  <c r="AJ48" i="6" s="1"/>
  <c r="AJ41" i="5"/>
  <c r="AJ41" i="6" s="1"/>
  <c r="A2" i="5" l="1"/>
  <c r="AN2" i="2"/>
  <c r="A36" i="5"/>
  <c r="AN36" i="2"/>
  <c r="A23" i="5"/>
  <c r="AN23" i="2"/>
  <c r="A16" i="5"/>
  <c r="AN16" i="2"/>
  <c r="A47" i="5"/>
  <c r="AN47" i="2"/>
  <c r="A43" i="5"/>
  <c r="AN43" i="2"/>
  <c r="A39" i="5"/>
  <c r="AN39" i="2"/>
  <c r="A35" i="5"/>
  <c r="AN35" i="2"/>
  <c r="A30" i="5"/>
  <c r="AN30" i="2"/>
  <c r="A26" i="5"/>
  <c r="AN26" i="2"/>
  <c r="A22" i="5"/>
  <c r="AN22" i="2"/>
  <c r="A19" i="5"/>
  <c r="AN19" i="2"/>
  <c r="A15" i="5"/>
  <c r="AN15" i="2"/>
  <c r="A10" i="5"/>
  <c r="AN10" i="2"/>
  <c r="A8" i="5"/>
  <c r="AN8" i="2"/>
  <c r="A4" i="5"/>
  <c r="AN4" i="2"/>
  <c r="A44" i="5"/>
  <c r="AN44" i="2"/>
  <c r="A40" i="5"/>
  <c r="AN40" i="2"/>
  <c r="A31" i="5"/>
  <c r="AN31" i="2"/>
  <c r="A27" i="5"/>
  <c r="AN27" i="2"/>
  <c r="A11" i="5"/>
  <c r="AN11" i="2"/>
  <c r="A5" i="5"/>
  <c r="AN5" i="2"/>
  <c r="A46" i="5"/>
  <c r="AN46" i="2"/>
  <c r="A42" i="5"/>
  <c r="AN42" i="2"/>
  <c r="A38" i="5"/>
  <c r="AN38" i="2"/>
  <c r="A34" i="5"/>
  <c r="AN34" i="2"/>
  <c r="A29" i="5"/>
  <c r="AN29" i="2"/>
  <c r="A25" i="5"/>
  <c r="AN25" i="2"/>
  <c r="A21" i="5"/>
  <c r="AN21" i="2"/>
  <c r="A18" i="5"/>
  <c r="AN18" i="2"/>
  <c r="A14" i="5"/>
  <c r="AN14" i="2"/>
  <c r="A9" i="5"/>
  <c r="AN9" i="2"/>
  <c r="A7" i="5"/>
  <c r="AN7" i="2"/>
  <c r="A3" i="5"/>
  <c r="AN3" i="2"/>
  <c r="A45" i="5"/>
  <c r="AN45" i="2"/>
  <c r="A41" i="5"/>
  <c r="AN41" i="2"/>
  <c r="A37" i="5"/>
  <c r="AN37" i="2"/>
  <c r="A32" i="5"/>
  <c r="AN32" i="2"/>
  <c r="A28" i="5"/>
  <c r="AN28" i="2"/>
  <c r="A24" i="5"/>
  <c r="AN24" i="2"/>
  <c r="A20" i="5"/>
  <c r="AN20" i="2"/>
  <c r="A17" i="5"/>
  <c r="AN17" i="2"/>
  <c r="A13" i="5"/>
  <c r="AN13" i="2"/>
  <c r="A6" i="5"/>
  <c r="AN6" i="2"/>
  <c r="A48" i="5"/>
  <c r="AN48" i="2"/>
  <c r="AS2" i="6"/>
  <c r="AS86" i="6" s="1"/>
  <c r="AU2" i="6"/>
  <c r="AW2" i="6"/>
  <c r="AX2" i="6"/>
  <c r="AU3" i="6"/>
  <c r="AW3" i="6"/>
  <c r="AX3" i="6"/>
  <c r="AW4" i="6"/>
  <c r="AX4" i="6"/>
  <c r="AU5" i="6"/>
  <c r="AW5" i="6"/>
  <c r="AX5" i="6"/>
  <c r="AU6" i="6"/>
  <c r="AW6" i="6"/>
  <c r="AX6" i="6"/>
  <c r="AU7" i="6"/>
  <c r="AW7" i="6"/>
  <c r="AX7" i="6"/>
  <c r="AU8" i="6"/>
  <c r="AW8" i="6"/>
  <c r="AX8" i="6"/>
  <c r="AU9" i="6"/>
  <c r="AW9" i="6"/>
  <c r="AX9" i="6"/>
  <c r="AU10" i="6"/>
  <c r="AW10" i="6"/>
  <c r="AX10" i="6"/>
  <c r="AU11" i="6"/>
  <c r="AW11" i="6"/>
  <c r="AX11" i="6"/>
  <c r="AU13" i="6"/>
  <c r="AW13" i="6"/>
  <c r="AX13" i="6"/>
  <c r="AU14" i="6"/>
  <c r="AW14" i="6"/>
  <c r="AX14" i="6"/>
  <c r="AU15" i="6"/>
  <c r="AW15" i="6"/>
  <c r="AX15" i="6"/>
  <c r="AU16" i="6"/>
  <c r="AW16" i="6"/>
  <c r="AX16" i="6"/>
  <c r="AU17" i="6"/>
  <c r="AW17" i="6"/>
  <c r="AX17" i="6"/>
  <c r="AU18" i="6"/>
  <c r="AW18" i="6"/>
  <c r="AX18" i="6"/>
  <c r="AU19" i="6"/>
  <c r="AW19" i="6"/>
  <c r="AX19" i="6"/>
  <c r="AU20" i="6"/>
  <c r="AW20" i="6"/>
  <c r="AX20" i="6"/>
  <c r="AU21" i="6"/>
  <c r="AW21" i="6"/>
  <c r="AX21" i="6"/>
  <c r="AU22" i="6"/>
  <c r="AW22" i="6"/>
  <c r="AX22" i="6"/>
  <c r="AU24" i="6"/>
  <c r="AW24" i="6"/>
  <c r="AX24" i="6"/>
  <c r="AU25" i="6"/>
  <c r="AW25" i="6"/>
  <c r="AX25" i="6"/>
  <c r="AU26" i="6"/>
  <c r="AW26" i="6"/>
  <c r="AX26" i="6"/>
  <c r="AU27" i="6"/>
  <c r="AW27" i="6"/>
  <c r="AX27" i="6"/>
  <c r="AU28" i="6"/>
  <c r="AW28" i="6"/>
  <c r="AX28" i="6"/>
  <c r="AU29" i="6"/>
  <c r="AW29" i="6"/>
  <c r="AX29" i="6"/>
  <c r="AU30" i="6"/>
  <c r="AW30" i="6"/>
  <c r="AX30" i="6"/>
  <c r="AU31" i="6"/>
  <c r="AW31" i="6"/>
  <c r="AX31" i="6"/>
  <c r="AU32" i="6"/>
  <c r="AW32" i="6"/>
  <c r="AX32" i="6"/>
  <c r="AU34" i="6"/>
  <c r="AW34" i="6"/>
  <c r="AX34" i="6"/>
  <c r="AU35" i="6"/>
  <c r="AW35" i="6"/>
  <c r="AX35" i="6"/>
  <c r="AU36" i="6"/>
  <c r="AW36" i="6"/>
  <c r="AX36" i="6"/>
  <c r="AU37" i="6"/>
  <c r="AW37" i="6"/>
  <c r="AX37" i="6"/>
  <c r="AU38" i="6"/>
  <c r="AW38" i="6"/>
  <c r="AX38" i="6"/>
  <c r="AU39" i="6"/>
  <c r="AW39" i="6"/>
  <c r="AX39" i="6"/>
  <c r="AU40" i="6"/>
  <c r="AW40" i="6"/>
  <c r="AX40" i="6"/>
  <c r="AU86" i="6" l="1"/>
  <c r="AX88" i="6"/>
  <c r="AY88" i="6" s="1"/>
  <c r="AX87" i="6"/>
  <c r="AY87" i="6" s="1"/>
  <c r="AX86" i="6"/>
  <c r="AY86" i="6" s="1"/>
  <c r="A13" i="6"/>
  <c r="AN13" i="6" s="1"/>
  <c r="AN13" i="5"/>
  <c r="A20" i="6"/>
  <c r="AN20" i="6" s="1"/>
  <c r="AN20" i="5"/>
  <c r="A37" i="6"/>
  <c r="AN37" i="6" s="1"/>
  <c r="AN37" i="5"/>
  <c r="A7" i="6"/>
  <c r="AN7" i="6" s="1"/>
  <c r="AN7" i="5"/>
  <c r="A21" i="6"/>
  <c r="AN21" i="6" s="1"/>
  <c r="AN21" i="5"/>
  <c r="A46" i="6"/>
  <c r="AN46" i="6" s="1"/>
  <c r="AN46" i="5"/>
  <c r="A48" i="6"/>
  <c r="AN48" i="6" s="1"/>
  <c r="AN48" i="5"/>
  <c r="A17" i="6"/>
  <c r="AN17" i="6" s="1"/>
  <c r="AN17" i="5"/>
  <c r="A24" i="6"/>
  <c r="AN24" i="6" s="1"/>
  <c r="AN24" i="5"/>
  <c r="A32" i="6"/>
  <c r="AN32" i="6" s="1"/>
  <c r="AN32" i="5"/>
  <c r="A41" i="6"/>
  <c r="AN41" i="6" s="1"/>
  <c r="AN41" i="5"/>
  <c r="A3" i="6"/>
  <c r="AN3" i="6" s="1"/>
  <c r="AN3" i="5"/>
  <c r="A9" i="6"/>
  <c r="AN9" i="6" s="1"/>
  <c r="AN9" i="5"/>
  <c r="A18" i="6"/>
  <c r="AN18" i="6" s="1"/>
  <c r="AN18" i="5"/>
  <c r="A25" i="6"/>
  <c r="AN25" i="6" s="1"/>
  <c r="AN25" i="5"/>
  <c r="A34" i="6"/>
  <c r="AN34" i="6" s="1"/>
  <c r="AN34" i="5"/>
  <c r="A42" i="6"/>
  <c r="AN42" i="6" s="1"/>
  <c r="AN42" i="5"/>
  <c r="A5" i="6"/>
  <c r="AN5" i="6" s="1"/>
  <c r="AN5" i="5"/>
  <c r="A31" i="6"/>
  <c r="AN31" i="6" s="1"/>
  <c r="AN31" i="5"/>
  <c r="A44" i="6"/>
  <c r="AN44" i="6" s="1"/>
  <c r="AN44" i="5"/>
  <c r="A8" i="6"/>
  <c r="AN8" i="6" s="1"/>
  <c r="AN8" i="5"/>
  <c r="A15" i="6"/>
  <c r="AN15" i="6" s="1"/>
  <c r="AN15" i="5"/>
  <c r="A22" i="6"/>
  <c r="AN22" i="6" s="1"/>
  <c r="AN22" i="5"/>
  <c r="A30" i="6"/>
  <c r="AN30" i="6" s="1"/>
  <c r="AN30" i="5"/>
  <c r="A39" i="6"/>
  <c r="AN39" i="6" s="1"/>
  <c r="AN39" i="5"/>
  <c r="A47" i="6"/>
  <c r="AN47" i="6" s="1"/>
  <c r="AN47" i="5"/>
  <c r="A16" i="6"/>
  <c r="AN16" i="6" s="1"/>
  <c r="AN16" i="5"/>
  <c r="A36" i="6"/>
  <c r="AN36" i="6" s="1"/>
  <c r="AN36" i="5"/>
  <c r="A6" i="6"/>
  <c r="AN6" i="6" s="1"/>
  <c r="AN6" i="5"/>
  <c r="A28" i="6"/>
  <c r="AN28" i="6" s="1"/>
  <c r="AN28" i="5"/>
  <c r="A45" i="6"/>
  <c r="AN45" i="6" s="1"/>
  <c r="AN45" i="5"/>
  <c r="A14" i="6"/>
  <c r="AN14" i="6" s="1"/>
  <c r="AN14" i="5"/>
  <c r="A29" i="6"/>
  <c r="AN29" i="6" s="1"/>
  <c r="AN29" i="5"/>
  <c r="A38" i="6"/>
  <c r="AN38" i="6" s="1"/>
  <c r="AN38" i="5"/>
  <c r="A11" i="6"/>
  <c r="AN11" i="6" s="1"/>
  <c r="AN11" i="5"/>
  <c r="A27" i="6"/>
  <c r="AN27" i="6" s="1"/>
  <c r="AN27" i="5"/>
  <c r="A40" i="6"/>
  <c r="AN40" i="6" s="1"/>
  <c r="AN40" i="5"/>
  <c r="A4" i="6"/>
  <c r="AN4" i="6" s="1"/>
  <c r="AN4" i="5"/>
  <c r="A10" i="6"/>
  <c r="AN10" i="6" s="1"/>
  <c r="AN10" i="5"/>
  <c r="A19" i="6"/>
  <c r="AN19" i="6" s="1"/>
  <c r="AN19" i="5"/>
  <c r="A26" i="6"/>
  <c r="AN26" i="6" s="1"/>
  <c r="AN26" i="5"/>
  <c r="A35" i="6"/>
  <c r="AN35" i="6" s="1"/>
  <c r="AN35" i="5"/>
  <c r="A43" i="6"/>
  <c r="AN43" i="6" s="1"/>
  <c r="AN43" i="5"/>
  <c r="A23" i="6"/>
  <c r="AN23" i="6" s="1"/>
  <c r="AN23" i="5"/>
  <c r="A2" i="6"/>
  <c r="AN2" i="6" s="1"/>
  <c r="AN2" i="5"/>
  <c r="AZ37" i="6"/>
  <c r="AZ7" i="6"/>
  <c r="AZ40" i="6"/>
  <c r="AZ39" i="6"/>
  <c r="AZ36" i="6"/>
  <c r="AZ35" i="6"/>
  <c r="AZ32" i="6"/>
  <c r="AZ31" i="6"/>
  <c r="AZ28" i="6"/>
  <c r="AZ26" i="6"/>
  <c r="AZ23" i="6"/>
  <c r="AZ21" i="6"/>
  <c r="AZ20" i="6"/>
  <c r="AZ17" i="6"/>
  <c r="AZ15" i="6"/>
  <c r="AZ9" i="6"/>
  <c r="AZ8" i="6"/>
  <c r="AZ18" i="6"/>
  <c r="AZ38" i="6"/>
  <c r="AZ16" i="6"/>
  <c r="AZ14" i="6"/>
  <c r="AZ13" i="6"/>
  <c r="AZ29" i="6"/>
  <c r="AZ6" i="6"/>
  <c r="AZ5" i="6"/>
  <c r="AZ3" i="6"/>
  <c r="AZ2" i="6"/>
  <c r="AZ30" i="6"/>
  <c r="AZ24" i="6"/>
  <c r="AZ27" i="6"/>
  <c r="AZ11" i="6"/>
  <c r="AZ22" i="6"/>
  <c r="AZ34" i="6"/>
  <c r="AZ25" i="6"/>
  <c r="AZ19" i="6"/>
  <c r="AZ10" i="6"/>
  <c r="AZ4" i="6"/>
  <c r="AY40" i="5"/>
  <c r="AY39" i="5"/>
  <c r="AY38" i="5"/>
  <c r="AY37" i="5"/>
  <c r="AY36" i="5"/>
  <c r="AY35" i="5"/>
  <c r="AY34" i="5"/>
  <c r="AY32" i="5"/>
  <c r="AK32" i="5" l="1"/>
  <c r="AK32" i="6" s="1"/>
  <c r="AK34" i="5"/>
  <c r="AK34" i="6" s="1"/>
  <c r="AK35" i="5"/>
  <c r="AK35" i="6" s="1"/>
  <c r="AK36" i="5"/>
  <c r="AK36" i="6" s="1"/>
  <c r="AK37" i="5"/>
  <c r="AK37" i="6" s="1"/>
  <c r="AK38" i="5"/>
  <c r="AK38" i="6" s="1"/>
  <c r="AK39" i="5"/>
  <c r="AK39" i="6" s="1"/>
  <c r="AK40" i="5"/>
  <c r="AK40" i="6" s="1"/>
  <c r="AJ34" i="5"/>
  <c r="AJ35" i="5"/>
  <c r="AJ36" i="5"/>
  <c r="AJ37" i="5"/>
  <c r="AJ38" i="5"/>
  <c r="AJ39" i="5"/>
  <c r="AJ40" i="5"/>
  <c r="AJ40" i="6" l="1"/>
  <c r="AJ37" i="6"/>
  <c r="AJ39" i="6"/>
  <c r="AJ38" i="6"/>
  <c r="AJ35" i="6"/>
  <c r="AJ36" i="6"/>
  <c r="AJ34" i="6"/>
  <c r="AJ32" i="5"/>
  <c r="AJ32" i="6" l="1"/>
  <c r="AK3" i="5"/>
  <c r="AK3" i="6" s="1"/>
  <c r="AK4" i="5"/>
  <c r="AK4" i="6" s="1"/>
  <c r="AK5" i="5"/>
  <c r="AK5" i="6" s="1"/>
  <c r="AK6" i="5"/>
  <c r="AK6" i="6" s="1"/>
  <c r="AK7" i="5"/>
  <c r="AK7" i="6" s="1"/>
  <c r="AK8" i="5"/>
  <c r="AK8" i="6" s="1"/>
  <c r="AK9" i="5"/>
  <c r="AK9" i="6" s="1"/>
  <c r="AK10" i="5"/>
  <c r="AK10" i="6" s="1"/>
  <c r="AK11" i="5"/>
  <c r="AK11" i="6" s="1"/>
  <c r="AK13" i="5"/>
  <c r="AK13" i="6" s="1"/>
  <c r="AK14" i="5"/>
  <c r="AK14" i="6" s="1"/>
  <c r="AK15" i="5"/>
  <c r="AK15" i="6" s="1"/>
  <c r="AK16" i="5"/>
  <c r="AK16" i="6" s="1"/>
  <c r="AK17" i="5"/>
  <c r="AK17" i="6" s="1"/>
  <c r="AK18" i="5"/>
  <c r="AK18" i="6" s="1"/>
  <c r="AK19" i="5"/>
  <c r="AK19" i="6" s="1"/>
  <c r="AK20" i="5"/>
  <c r="AK20" i="6" s="1"/>
  <c r="AK21" i="5"/>
  <c r="AK21" i="6" s="1"/>
  <c r="AK22" i="5"/>
  <c r="AK22" i="6" s="1"/>
  <c r="AK23" i="5"/>
  <c r="AK23" i="6" s="1"/>
  <c r="AK24" i="5"/>
  <c r="AK24" i="6" s="1"/>
  <c r="AK25" i="5"/>
  <c r="AK25" i="6" s="1"/>
  <c r="AK26" i="5"/>
  <c r="AK26" i="6" s="1"/>
  <c r="AK27" i="5"/>
  <c r="AK27" i="6" s="1"/>
  <c r="AK28" i="5"/>
  <c r="AK28" i="6" s="1"/>
  <c r="AK29" i="5"/>
  <c r="AK29" i="6" s="1"/>
  <c r="AK30" i="5"/>
  <c r="AK30" i="6" s="1"/>
  <c r="AK31" i="5"/>
  <c r="AK31" i="6" s="1"/>
  <c r="AK2" i="5"/>
  <c r="AK2" i="6" s="1"/>
  <c r="AO2" i="1" l="1"/>
  <c r="AJ30" i="5" l="1"/>
  <c r="AJ30" i="6" s="1"/>
  <c r="AP2" i="1"/>
  <c r="AJ2" i="2" s="1"/>
  <c r="AJ86" i="2" s="1"/>
  <c r="AJ29" i="5" l="1"/>
  <c r="AJ29" i="6" s="1"/>
  <c r="AJ19" i="5"/>
  <c r="AJ19" i="6" s="1"/>
  <c r="AJ24" i="5"/>
  <c r="AJ24" i="6" s="1"/>
  <c r="AJ21" i="5"/>
  <c r="AJ21" i="6" s="1"/>
  <c r="AJ18" i="5"/>
  <c r="AJ18" i="6" s="1"/>
  <c r="AJ14" i="5"/>
  <c r="AJ14" i="6" s="1"/>
  <c r="AJ9" i="5"/>
  <c r="AJ9" i="6" s="1"/>
  <c r="AJ31" i="5"/>
  <c r="AJ31" i="6" s="1"/>
  <c r="AJ27" i="5"/>
  <c r="AJ27" i="6" s="1"/>
  <c r="AJ23" i="5"/>
  <c r="AJ23" i="6" s="1"/>
  <c r="AJ20" i="5"/>
  <c r="AJ20" i="6" s="1"/>
  <c r="AJ17" i="5"/>
  <c r="AJ17" i="6" s="1"/>
  <c r="AJ13" i="5"/>
  <c r="AJ13" i="6" s="1"/>
  <c r="AJ25" i="5"/>
  <c r="AJ25" i="6" s="1"/>
  <c r="AJ22" i="5"/>
  <c r="AJ22" i="6" s="1"/>
  <c r="AJ15" i="5"/>
  <c r="AJ15" i="6" s="1"/>
  <c r="AJ10" i="5"/>
  <c r="AJ10" i="6" s="1"/>
  <c r="AJ28" i="5"/>
  <c r="AJ28" i="6" s="1"/>
  <c r="AJ26" i="5"/>
  <c r="AJ26" i="6" s="1"/>
  <c r="AJ16" i="5"/>
  <c r="AJ16" i="6" s="1"/>
  <c r="AJ11" i="5"/>
  <c r="AJ11" i="6" s="1"/>
  <c r="AJ2" i="5"/>
  <c r="AJ3" i="5"/>
  <c r="AJ3" i="6" s="1"/>
  <c r="AJ6" i="5" l="1"/>
  <c r="AJ6" i="6" s="1"/>
  <c r="AJ5" i="5"/>
  <c r="AJ7" i="5"/>
  <c r="AJ7" i="6" s="1"/>
  <c r="AJ8" i="5"/>
  <c r="AJ8" i="6" s="1"/>
  <c r="AJ2" i="6"/>
  <c r="AY31" i="5"/>
  <c r="AY30" i="5"/>
  <c r="AY29" i="5"/>
  <c r="AY28" i="5"/>
  <c r="AY27" i="5"/>
  <c r="AY26" i="5"/>
  <c r="AY25" i="5"/>
  <c r="AY24" i="5"/>
  <c r="AY23" i="5"/>
  <c r="AY22" i="5"/>
  <c r="AY21" i="5"/>
  <c r="AY20" i="5"/>
  <c r="AY19" i="5"/>
  <c r="AY18" i="5"/>
  <c r="AY17" i="5"/>
  <c r="AY16" i="5"/>
  <c r="AY15" i="5"/>
  <c r="AY14" i="5"/>
  <c r="AY13" i="5"/>
  <c r="AY11" i="5"/>
  <c r="AY10" i="5"/>
  <c r="AY9" i="5"/>
  <c r="AY8" i="5"/>
  <c r="AY7" i="5"/>
  <c r="AY6" i="5"/>
  <c r="AY5" i="5"/>
  <c r="AY4" i="5"/>
  <c r="AY3" i="5"/>
  <c r="AY2" i="5"/>
  <c r="AJ4" i="5" l="1"/>
  <c r="AJ86" i="5" s="1"/>
  <c r="AJ5" i="6"/>
  <c r="AJ4" i="6" l="1"/>
  <c r="AJ86" i="6" s="1"/>
  <c r="AL88" i="5"/>
  <c r="AL33" i="5" l="1"/>
  <c r="AM33" i="5" s="1"/>
  <c r="AP33" i="5" s="1"/>
  <c r="AL88" i="6"/>
  <c r="AL35" i="5"/>
  <c r="AM35" i="5" s="1"/>
  <c r="AO35" i="5" s="1"/>
  <c r="AL63" i="5"/>
  <c r="AM63" i="5" s="1"/>
  <c r="AL65" i="5"/>
  <c r="AM65" i="5" s="1"/>
  <c r="AL67" i="5"/>
  <c r="AM67" i="5" s="1"/>
  <c r="AL70" i="5"/>
  <c r="AM70" i="5" s="1"/>
  <c r="AL72" i="5"/>
  <c r="AM72" i="5" s="1"/>
  <c r="AL75" i="5"/>
  <c r="AM75" i="5" s="1"/>
  <c r="AL78" i="5"/>
  <c r="AM78" i="5" s="1"/>
  <c r="AL80" i="5"/>
  <c r="AM80" i="5" s="1"/>
  <c r="AL83" i="5"/>
  <c r="AM83" i="5" s="1"/>
  <c r="AL62" i="5"/>
  <c r="AM62" i="5" s="1"/>
  <c r="AL69" i="5"/>
  <c r="AM69" i="5" s="1"/>
  <c r="AL77" i="5"/>
  <c r="AM77" i="5" s="1"/>
  <c r="AL85" i="5"/>
  <c r="AM85" i="5" s="1"/>
  <c r="AL61" i="5"/>
  <c r="AM61" i="5" s="1"/>
  <c r="AL64" i="5"/>
  <c r="AM64" i="5" s="1"/>
  <c r="AL66" i="5"/>
  <c r="AM66" i="5" s="1"/>
  <c r="AL68" i="5"/>
  <c r="AM68" i="5" s="1"/>
  <c r="AL71" i="5"/>
  <c r="AM71" i="5" s="1"/>
  <c r="AL74" i="5"/>
  <c r="AM74" i="5" s="1"/>
  <c r="AL76" i="5"/>
  <c r="AM76" i="5" s="1"/>
  <c r="AL79" i="5"/>
  <c r="AM79" i="5" s="1"/>
  <c r="AL82" i="5"/>
  <c r="AM82" i="5" s="1"/>
  <c r="AL84" i="5"/>
  <c r="AM84" i="5" s="1"/>
  <c r="AL73" i="5"/>
  <c r="AM73" i="5" s="1"/>
  <c r="AL81" i="5"/>
  <c r="AM81" i="5" s="1"/>
  <c r="AL7" i="5"/>
  <c r="AM7" i="5" s="1"/>
  <c r="AO7" i="5" s="1"/>
  <c r="AL15" i="5"/>
  <c r="AM15" i="5" s="1"/>
  <c r="AP15" i="5" s="1"/>
  <c r="AL51" i="5"/>
  <c r="AM51" i="5" s="1"/>
  <c r="AO51" i="5" s="1"/>
  <c r="AL54" i="5"/>
  <c r="AM54" i="5" s="1"/>
  <c r="AL55" i="5"/>
  <c r="AM55" i="5" s="1"/>
  <c r="AL56" i="5"/>
  <c r="AM56" i="5" s="1"/>
  <c r="AL57" i="5"/>
  <c r="AM57" i="5" s="1"/>
  <c r="AL58" i="5"/>
  <c r="AM58" i="5" s="1"/>
  <c r="AL60" i="5"/>
  <c r="AM60" i="5" s="1"/>
  <c r="AL59" i="5"/>
  <c r="AM59" i="5" s="1"/>
  <c r="AL4" i="5"/>
  <c r="AM4" i="5" s="1"/>
  <c r="AP4" i="5" s="1"/>
  <c r="AL37" i="5"/>
  <c r="AM37" i="5" s="1"/>
  <c r="AP37" i="5" s="1"/>
  <c r="AL23" i="5"/>
  <c r="AM23" i="5" s="1"/>
  <c r="AP23" i="5" s="1"/>
  <c r="AL3" i="5"/>
  <c r="AM3" i="5" s="1"/>
  <c r="AP3" i="5" s="1"/>
  <c r="AL41" i="5"/>
  <c r="AM41" i="5" s="1"/>
  <c r="AP41" i="5" s="1"/>
  <c r="AL27" i="5"/>
  <c r="AM27" i="5" s="1"/>
  <c r="AP27" i="5" s="1"/>
  <c r="AL6" i="5"/>
  <c r="AM6" i="5" s="1"/>
  <c r="AP6" i="5" s="1"/>
  <c r="AL19" i="5"/>
  <c r="AM19" i="5" s="1"/>
  <c r="AP19" i="5" s="1"/>
  <c r="AL42" i="5"/>
  <c r="AM42" i="5" s="1"/>
  <c r="AO42" i="5" s="1"/>
  <c r="AL18" i="5"/>
  <c r="AM18" i="5" s="1"/>
  <c r="AO18" i="5" s="1"/>
  <c r="AL21" i="5"/>
  <c r="AM21" i="5" s="1"/>
  <c r="AO21" i="5" s="1"/>
  <c r="AL25" i="5"/>
  <c r="AM25" i="5" s="1"/>
  <c r="AP25" i="5" s="1"/>
  <c r="AL2" i="5"/>
  <c r="AL30" i="5"/>
  <c r="AM30" i="5" s="1"/>
  <c r="AO30" i="5" s="1"/>
  <c r="AL26" i="5"/>
  <c r="AM26" i="5" s="1"/>
  <c r="AP26" i="5" s="1"/>
  <c r="AL28" i="5"/>
  <c r="AM28" i="5" s="1"/>
  <c r="AP28" i="5" s="1"/>
  <c r="AL32" i="5"/>
  <c r="AM32" i="5" s="1"/>
  <c r="AO32" i="5" s="1"/>
  <c r="AL40" i="5"/>
  <c r="AM40" i="5" s="1"/>
  <c r="AO40" i="5" s="1"/>
  <c r="AL47" i="5"/>
  <c r="AM47" i="5" s="1"/>
  <c r="AO47" i="5" s="1"/>
  <c r="AL43" i="5"/>
  <c r="AM43" i="5" s="1"/>
  <c r="AO43" i="5" s="1"/>
  <c r="AL53" i="5"/>
  <c r="AM53" i="5" s="1"/>
  <c r="AO53" i="5" s="1"/>
  <c r="AL52" i="5"/>
  <c r="AM52" i="5" s="1"/>
  <c r="AP52" i="5" s="1"/>
  <c r="AL20" i="5"/>
  <c r="AM20" i="5" s="1"/>
  <c r="AO20" i="5" s="1"/>
  <c r="AL10" i="5"/>
  <c r="AM10" i="5" s="1"/>
  <c r="AP10" i="5" s="1"/>
  <c r="AL8" i="5"/>
  <c r="AM8" i="5" s="1"/>
  <c r="AO8" i="5" s="1"/>
  <c r="AL9" i="5"/>
  <c r="AM9" i="5" s="1"/>
  <c r="AO9" i="5" s="1"/>
  <c r="AL11" i="5"/>
  <c r="AM11" i="5" s="1"/>
  <c r="AP11" i="5" s="1"/>
  <c r="AL31" i="5"/>
  <c r="AM31" i="5" s="1"/>
  <c r="AO31" i="5" s="1"/>
  <c r="AL17" i="5"/>
  <c r="AM17" i="5" s="1"/>
  <c r="AO17" i="5" s="1"/>
  <c r="AL34" i="5"/>
  <c r="AM34" i="5" s="1"/>
  <c r="AP34" i="5" s="1"/>
  <c r="AL38" i="5"/>
  <c r="AM38" i="5" s="1"/>
  <c r="AP38" i="5" s="1"/>
  <c r="AL48" i="5"/>
  <c r="AM48" i="5" s="1"/>
  <c r="AP48" i="5" s="1"/>
  <c r="AL44" i="5"/>
  <c r="AM44" i="5" s="1"/>
  <c r="AP44" i="5" s="1"/>
  <c r="AL50" i="5"/>
  <c r="AM50" i="5" s="1"/>
  <c r="AO50" i="5" s="1"/>
  <c r="AL49" i="5"/>
  <c r="AM49" i="5" s="1"/>
  <c r="AO49" i="5" s="1"/>
  <c r="AL29" i="5"/>
  <c r="AM29" i="5" s="1"/>
  <c r="AP29" i="5" s="1"/>
  <c r="AL14" i="5"/>
  <c r="AM14" i="5" s="1"/>
  <c r="AP14" i="5" s="1"/>
  <c r="AL16" i="5"/>
  <c r="AM16" i="5" s="1"/>
  <c r="AO16" i="5" s="1"/>
  <c r="AL24" i="5"/>
  <c r="AM24" i="5" s="1"/>
  <c r="AO24" i="5" s="1"/>
  <c r="AL22" i="5"/>
  <c r="AM22" i="5" s="1"/>
  <c r="AO22" i="5" s="1"/>
  <c r="AL13" i="5"/>
  <c r="AM13" i="5" s="1"/>
  <c r="AO13" i="5" s="1"/>
  <c r="AL5" i="5"/>
  <c r="AM5" i="5" s="1"/>
  <c r="AP5" i="5" s="1"/>
  <c r="AL36" i="5"/>
  <c r="AM36" i="5" s="1"/>
  <c r="AO36" i="5" s="1"/>
  <c r="AL39" i="5"/>
  <c r="AM39" i="5" s="1"/>
  <c r="AO39" i="5" s="1"/>
  <c r="AL45" i="5"/>
  <c r="AM45" i="5" s="1"/>
  <c r="AO45" i="5" s="1"/>
  <c r="AL46" i="5"/>
  <c r="AM46" i="5" s="1"/>
  <c r="AP46" i="5" s="1"/>
  <c r="AL12" i="5"/>
  <c r="AM12" i="5" s="1"/>
  <c r="AO12" i="5" s="1"/>
  <c r="AL86" i="5" l="1"/>
  <c r="AO33" i="5"/>
  <c r="AL33" i="6"/>
  <c r="AM33" i="6" s="1"/>
  <c r="AO33" i="6" s="1"/>
  <c r="AP35" i="5"/>
  <c r="AL68" i="6"/>
  <c r="AM68" i="6" s="1"/>
  <c r="AL84" i="6"/>
  <c r="AM84" i="6" s="1"/>
  <c r="AL81" i="6"/>
  <c r="AM81" i="6" s="1"/>
  <c r="AL67" i="6"/>
  <c r="AM67" i="6" s="1"/>
  <c r="AL71" i="6"/>
  <c r="AM71" i="6" s="1"/>
  <c r="AL79" i="6"/>
  <c r="AM79" i="6" s="1"/>
  <c r="AL78" i="6"/>
  <c r="AM78" i="6" s="1"/>
  <c r="AL32" i="6"/>
  <c r="AM32" i="6" s="1"/>
  <c r="AO32" i="6" s="1"/>
  <c r="AL7" i="6"/>
  <c r="AM7" i="6" s="1"/>
  <c r="AO7" i="6" s="1"/>
  <c r="AL40" i="6"/>
  <c r="AM40" i="6" s="1"/>
  <c r="AP40" i="6" s="1"/>
  <c r="AL39" i="6"/>
  <c r="AM39" i="6" s="1"/>
  <c r="AP39" i="6" s="1"/>
  <c r="AL21" i="6"/>
  <c r="AM21" i="6" s="1"/>
  <c r="AP21" i="6" s="1"/>
  <c r="AL18" i="6"/>
  <c r="AM18" i="6" s="1"/>
  <c r="AP18" i="6" s="1"/>
  <c r="AL2" i="6"/>
  <c r="AL3" i="6"/>
  <c r="AM3" i="6" s="1"/>
  <c r="AO3" i="6" s="1"/>
  <c r="AL49" i="6"/>
  <c r="AM49" i="6" s="1"/>
  <c r="AP49" i="6" s="1"/>
  <c r="AL25" i="6"/>
  <c r="AM25" i="6" s="1"/>
  <c r="AO25" i="6" s="1"/>
  <c r="AL48" i="6"/>
  <c r="AM48" i="6" s="1"/>
  <c r="AO48" i="6" s="1"/>
  <c r="AL59" i="6"/>
  <c r="AM59" i="6" s="1"/>
  <c r="AO59" i="6" s="1"/>
  <c r="AL43" i="6"/>
  <c r="AM43" i="6" s="1"/>
  <c r="AP43" i="6" s="1"/>
  <c r="AL53" i="6"/>
  <c r="AM53" i="6" s="1"/>
  <c r="AP53" i="6" s="1"/>
  <c r="AL69" i="6"/>
  <c r="AM69" i="6" s="1"/>
  <c r="AL85" i="6"/>
  <c r="AM85" i="6" s="1"/>
  <c r="AL63" i="6"/>
  <c r="AM63" i="6" s="1"/>
  <c r="AL75" i="6"/>
  <c r="AM75" i="6" s="1"/>
  <c r="AL64" i="6"/>
  <c r="AM64" i="6" s="1"/>
  <c r="AL20" i="6"/>
  <c r="AM20" i="6" s="1"/>
  <c r="AO20" i="6" s="1"/>
  <c r="AL37" i="6"/>
  <c r="AM37" i="6" s="1"/>
  <c r="AO37" i="6" s="1"/>
  <c r="AL12" i="6"/>
  <c r="AM12" i="6" s="1"/>
  <c r="AP12" i="6" s="1"/>
  <c r="AL52" i="6"/>
  <c r="AM52" i="6" s="1"/>
  <c r="AO52" i="6" s="1"/>
  <c r="AL22" i="6"/>
  <c r="AM22" i="6" s="1"/>
  <c r="AP22" i="6" s="1"/>
  <c r="AL8" i="6"/>
  <c r="AM8" i="6" s="1"/>
  <c r="AP8" i="6" s="1"/>
  <c r="AL29" i="6"/>
  <c r="AM29" i="6" s="1"/>
  <c r="AP29" i="6" s="1"/>
  <c r="AL17" i="6"/>
  <c r="AM17" i="6" s="1"/>
  <c r="AP17" i="6" s="1"/>
  <c r="AL46" i="6"/>
  <c r="AM46" i="6" s="1"/>
  <c r="AO46" i="6" s="1"/>
  <c r="AL54" i="6"/>
  <c r="AM54" i="6" s="1"/>
  <c r="AO54" i="6" s="1"/>
  <c r="AL26" i="6"/>
  <c r="AM26" i="6" s="1"/>
  <c r="AP26" i="6" s="1"/>
  <c r="AL34" i="6"/>
  <c r="AM34" i="6" s="1"/>
  <c r="AP34" i="6" s="1"/>
  <c r="AL50" i="6"/>
  <c r="AM50" i="6" s="1"/>
  <c r="AO50" i="6" s="1"/>
  <c r="AL44" i="6"/>
  <c r="AM44" i="6" s="1"/>
  <c r="AP44" i="6" s="1"/>
  <c r="AL56" i="6"/>
  <c r="AM56" i="6" s="1"/>
  <c r="AP56" i="6" s="1"/>
  <c r="AL61" i="6"/>
  <c r="AM61" i="6" s="1"/>
  <c r="AL76" i="6"/>
  <c r="AM76" i="6" s="1"/>
  <c r="AL65" i="6"/>
  <c r="AM65" i="6" s="1"/>
  <c r="AL73" i="6"/>
  <c r="AM73" i="6" s="1"/>
  <c r="AL83" i="6"/>
  <c r="AM83" i="6" s="1"/>
  <c r="AL82" i="6"/>
  <c r="AM82" i="6" s="1"/>
  <c r="AL66" i="6"/>
  <c r="AM66" i="6" s="1"/>
  <c r="AL16" i="6"/>
  <c r="AM16" i="6" s="1"/>
  <c r="AP16" i="6" s="1"/>
  <c r="AL24" i="6"/>
  <c r="AM24" i="6" s="1"/>
  <c r="AO24" i="6" s="1"/>
  <c r="AL60" i="6"/>
  <c r="AM60" i="6" s="1"/>
  <c r="AO60" i="6" s="1"/>
  <c r="AL13" i="6"/>
  <c r="AM13" i="6" s="1"/>
  <c r="AP13" i="6" s="1"/>
  <c r="AL5" i="6"/>
  <c r="AM5" i="6" s="1"/>
  <c r="AP5" i="6" s="1"/>
  <c r="AL15" i="6"/>
  <c r="AM15" i="6" s="1"/>
  <c r="AP15" i="6" s="1"/>
  <c r="AL23" i="6"/>
  <c r="AM23" i="6" s="1"/>
  <c r="AP23" i="6" s="1"/>
  <c r="AL42" i="6"/>
  <c r="AM42" i="6" s="1"/>
  <c r="AO42" i="6" s="1"/>
  <c r="AL30" i="6"/>
  <c r="AM30" i="6" s="1"/>
  <c r="AP30" i="6" s="1"/>
  <c r="AL36" i="6"/>
  <c r="AM36" i="6" s="1"/>
  <c r="AP36" i="6" s="1"/>
  <c r="AL58" i="6"/>
  <c r="AM58" i="6" s="1"/>
  <c r="AO58" i="6" s="1"/>
  <c r="AL28" i="6"/>
  <c r="AM28" i="6" s="1"/>
  <c r="AO28" i="6" s="1"/>
  <c r="AL47" i="6"/>
  <c r="AM47" i="6" s="1"/>
  <c r="AP47" i="6" s="1"/>
  <c r="AL62" i="6"/>
  <c r="AM62" i="6" s="1"/>
  <c r="AL77" i="6"/>
  <c r="AM77" i="6" s="1"/>
  <c r="AL72" i="6"/>
  <c r="AM72" i="6" s="1"/>
  <c r="AL80" i="6"/>
  <c r="AM80" i="6" s="1"/>
  <c r="AL74" i="6"/>
  <c r="AM74" i="6" s="1"/>
  <c r="AL70" i="6"/>
  <c r="AM70" i="6" s="1"/>
  <c r="AL55" i="6"/>
  <c r="AM55" i="6" s="1"/>
  <c r="AO55" i="6" s="1"/>
  <c r="AL14" i="6"/>
  <c r="AM14" i="6" s="1"/>
  <c r="AO14" i="6" s="1"/>
  <c r="AL19" i="6"/>
  <c r="AM19" i="6" s="1"/>
  <c r="AO19" i="6" s="1"/>
  <c r="AL31" i="6"/>
  <c r="AM31" i="6" s="1"/>
  <c r="AP31" i="6" s="1"/>
  <c r="AL6" i="6"/>
  <c r="AM6" i="6" s="1"/>
  <c r="AO6" i="6" s="1"/>
  <c r="AL9" i="6"/>
  <c r="AM9" i="6" s="1"/>
  <c r="AP9" i="6" s="1"/>
  <c r="AL45" i="6"/>
  <c r="AM45" i="6" s="1"/>
  <c r="AP45" i="6" s="1"/>
  <c r="AL11" i="6"/>
  <c r="AM11" i="6" s="1"/>
  <c r="AP11" i="6" s="1"/>
  <c r="AL38" i="6"/>
  <c r="AM38" i="6" s="1"/>
  <c r="AO38" i="6" s="1"/>
  <c r="AL41" i="6"/>
  <c r="AM41" i="6" s="1"/>
  <c r="AP41" i="6" s="1"/>
  <c r="AL10" i="6"/>
  <c r="AM10" i="6" s="1"/>
  <c r="AO10" i="6" s="1"/>
  <c r="AL27" i="6"/>
  <c r="AM27" i="6" s="1"/>
  <c r="AO27" i="6" s="1"/>
  <c r="AL35" i="6"/>
  <c r="AM35" i="6" s="1"/>
  <c r="AP35" i="6" s="1"/>
  <c r="AL57" i="6"/>
  <c r="AM57" i="6" s="1"/>
  <c r="AP57" i="6" s="1"/>
  <c r="AL4" i="6"/>
  <c r="AM4" i="6" s="1"/>
  <c r="AO4" i="6" s="1"/>
  <c r="AL51" i="6"/>
  <c r="AM51" i="6" s="1"/>
  <c r="AO51" i="6" s="1"/>
  <c r="AO76" i="5"/>
  <c r="AP76" i="5"/>
  <c r="AO66" i="5"/>
  <c r="AP66" i="5"/>
  <c r="AO77" i="5"/>
  <c r="AP77" i="5"/>
  <c r="AO83" i="5"/>
  <c r="AP83" i="5"/>
  <c r="AO72" i="5"/>
  <c r="AP72" i="5"/>
  <c r="AO63" i="5"/>
  <c r="AP63" i="5"/>
  <c r="AO81" i="5"/>
  <c r="AP81" i="5"/>
  <c r="AO84" i="5"/>
  <c r="AP84" i="5"/>
  <c r="AO74" i="5"/>
  <c r="AP74" i="5"/>
  <c r="AO64" i="5"/>
  <c r="AP64" i="5"/>
  <c r="AO69" i="5"/>
  <c r="AP69" i="5"/>
  <c r="AO80" i="5"/>
  <c r="AP80" i="5"/>
  <c r="AO70" i="5"/>
  <c r="AP70" i="5"/>
  <c r="AO73" i="5"/>
  <c r="AP73" i="5"/>
  <c r="AO82" i="5"/>
  <c r="AP82" i="5"/>
  <c r="AO71" i="5"/>
  <c r="AP71" i="5"/>
  <c r="AO61" i="5"/>
  <c r="AP61" i="5"/>
  <c r="AO62" i="5"/>
  <c r="AP62" i="5"/>
  <c r="AO78" i="5"/>
  <c r="AP78" i="5"/>
  <c r="AO67" i="5"/>
  <c r="AP67" i="5"/>
  <c r="AO79" i="5"/>
  <c r="AP79" i="5"/>
  <c r="AO68" i="5"/>
  <c r="AP68" i="5"/>
  <c r="AO85" i="5"/>
  <c r="AP85" i="5"/>
  <c r="AO75" i="5"/>
  <c r="AP75" i="5"/>
  <c r="AO65" i="5"/>
  <c r="AP65" i="5"/>
  <c r="AO15" i="5"/>
  <c r="AP7" i="5"/>
  <c r="AP51" i="5"/>
  <c r="AO19" i="5"/>
  <c r="AP42" i="5"/>
  <c r="AO3" i="5"/>
  <c r="AM2" i="5"/>
  <c r="AP2" i="5" s="1"/>
  <c r="AO41" i="5"/>
  <c r="AO55" i="5"/>
  <c r="AP55" i="5"/>
  <c r="AP18" i="5"/>
  <c r="AO54" i="5"/>
  <c r="AP54" i="5"/>
  <c r="AO27" i="5"/>
  <c r="AP32" i="5"/>
  <c r="AO57" i="5"/>
  <c r="AP57" i="5"/>
  <c r="AO60" i="5"/>
  <c r="AP60" i="5"/>
  <c r="AO58" i="5"/>
  <c r="AP58" i="5"/>
  <c r="AO4" i="5"/>
  <c r="AO59" i="5"/>
  <c r="AP59" i="5"/>
  <c r="AO56" i="5"/>
  <c r="AP56" i="5"/>
  <c r="AP9" i="5"/>
  <c r="AP30" i="5"/>
  <c r="AO37" i="5"/>
  <c r="AO44" i="5"/>
  <c r="AP16" i="5"/>
  <c r="AO5" i="5"/>
  <c r="AO52" i="5"/>
  <c r="AP8" i="5"/>
  <c r="AO26" i="5"/>
  <c r="AO29" i="5"/>
  <c r="AP31" i="5"/>
  <c r="AP21" i="5"/>
  <c r="AP40" i="5"/>
  <c r="AP36" i="5"/>
  <c r="AO46" i="5"/>
  <c r="AO48" i="5"/>
  <c r="AP12" i="5"/>
  <c r="AP49" i="5"/>
  <c r="AP53" i="5"/>
  <c r="AO6" i="5"/>
  <c r="AP24" i="5"/>
  <c r="AP17" i="5"/>
  <c r="AO23" i="5"/>
  <c r="AP50" i="5"/>
  <c r="AO34" i="5"/>
  <c r="AP45" i="5"/>
  <c r="AO28" i="5"/>
  <c r="AP13" i="5"/>
  <c r="AO10" i="5"/>
  <c r="AP43" i="5"/>
  <c r="AO38" i="5"/>
  <c r="AO14" i="5"/>
  <c r="AP20" i="5"/>
  <c r="AP39" i="5"/>
  <c r="AP47" i="5"/>
  <c r="AP22" i="5"/>
  <c r="AO11" i="5"/>
  <c r="AO25" i="5"/>
  <c r="AL88" i="2"/>
  <c r="AL86" i="6" l="1"/>
  <c r="AP86" i="5"/>
  <c r="AP33" i="6"/>
  <c r="AL33" i="2"/>
  <c r="AM33" i="2" s="1"/>
  <c r="AO33" i="2" s="1"/>
  <c r="AO13" i="6"/>
  <c r="AP6" i="6"/>
  <c r="AO29" i="6"/>
  <c r="AP24" i="6"/>
  <c r="AP32" i="6"/>
  <c r="AP42" i="6"/>
  <c r="AO57" i="6"/>
  <c r="AP10" i="6"/>
  <c r="AP59" i="6"/>
  <c r="AO41" i="6"/>
  <c r="AO9" i="6"/>
  <c r="AP3" i="6"/>
  <c r="AO8" i="6"/>
  <c r="AP14" i="6"/>
  <c r="AO12" i="6"/>
  <c r="AO23" i="6"/>
  <c r="AO44" i="6"/>
  <c r="AO36" i="6"/>
  <c r="AO49" i="6"/>
  <c r="AP60" i="6"/>
  <c r="AO26" i="6"/>
  <c r="AP7" i="6"/>
  <c r="AP48" i="6"/>
  <c r="AO11" i="6"/>
  <c r="AO18" i="6"/>
  <c r="AP27" i="6"/>
  <c r="AP46" i="6"/>
  <c r="AO16" i="6"/>
  <c r="AO56" i="6"/>
  <c r="AP51" i="6"/>
  <c r="AO45" i="6"/>
  <c r="AO53" i="6"/>
  <c r="AO5" i="6"/>
  <c r="AO31" i="6"/>
  <c r="AP38" i="6"/>
  <c r="AP28" i="6"/>
  <c r="AO30" i="6"/>
  <c r="AO22" i="6"/>
  <c r="AP54" i="6"/>
  <c r="AP58" i="6"/>
  <c r="AP25" i="6"/>
  <c r="AP20" i="6"/>
  <c r="AO39" i="6"/>
  <c r="AP50" i="6"/>
  <c r="AO80" i="6"/>
  <c r="AP80" i="6"/>
  <c r="AO82" i="6"/>
  <c r="AP82" i="6"/>
  <c r="AO76" i="6"/>
  <c r="AP76" i="6"/>
  <c r="AO63" i="6"/>
  <c r="AP63" i="6"/>
  <c r="AO69" i="6"/>
  <c r="AP69" i="6"/>
  <c r="AO67" i="6"/>
  <c r="AP67" i="6"/>
  <c r="AO35" i="6"/>
  <c r="AO47" i="6"/>
  <c r="AP19" i="6"/>
  <c r="AO43" i="6"/>
  <c r="AO17" i="6"/>
  <c r="AO21" i="6"/>
  <c r="AP52" i="6"/>
  <c r="AO70" i="6"/>
  <c r="AP70" i="6"/>
  <c r="AO72" i="6"/>
  <c r="AP72" i="6"/>
  <c r="AO83" i="6"/>
  <c r="AP83" i="6"/>
  <c r="AO61" i="6"/>
  <c r="AP61" i="6"/>
  <c r="AM2" i="6"/>
  <c r="AO78" i="6"/>
  <c r="AP78" i="6"/>
  <c r="AO81" i="6"/>
  <c r="AP81" i="6"/>
  <c r="AO77" i="6"/>
  <c r="AP77" i="6"/>
  <c r="AO73" i="6"/>
  <c r="AP73" i="6"/>
  <c r="AO64" i="6"/>
  <c r="AP64" i="6"/>
  <c r="AO79" i="6"/>
  <c r="AP79" i="6"/>
  <c r="AO84" i="6"/>
  <c r="AP84" i="6"/>
  <c r="AP4" i="6"/>
  <c r="AP55" i="6"/>
  <c r="AO40" i="6"/>
  <c r="AP37" i="6"/>
  <c r="AO34" i="6"/>
  <c r="AO15" i="6"/>
  <c r="AO74" i="6"/>
  <c r="AP74" i="6"/>
  <c r="AO62" i="6"/>
  <c r="AP62" i="6"/>
  <c r="AO66" i="6"/>
  <c r="AP66" i="6"/>
  <c r="AO65" i="6"/>
  <c r="AP65" i="6"/>
  <c r="AO75" i="6"/>
  <c r="AP75" i="6"/>
  <c r="AO85" i="6"/>
  <c r="AP85" i="6"/>
  <c r="AO71" i="6"/>
  <c r="AP71" i="6"/>
  <c r="AO68" i="6"/>
  <c r="AP68" i="6"/>
  <c r="AL61" i="2"/>
  <c r="AM61" i="2" s="1"/>
  <c r="AL64" i="2"/>
  <c r="AM64" i="2" s="1"/>
  <c r="AL68" i="2"/>
  <c r="AM68" i="2" s="1"/>
  <c r="AL71" i="2"/>
  <c r="AM71" i="2" s="1"/>
  <c r="AL76" i="2"/>
  <c r="AM76" i="2" s="1"/>
  <c r="AL79" i="2"/>
  <c r="AM79" i="2" s="1"/>
  <c r="AL84" i="2"/>
  <c r="AM84" i="2" s="1"/>
  <c r="AL63" i="2"/>
  <c r="AM63" i="2" s="1"/>
  <c r="AL73" i="2"/>
  <c r="AM73" i="2" s="1"/>
  <c r="AL78" i="2"/>
  <c r="AM78" i="2" s="1"/>
  <c r="AL62" i="2"/>
  <c r="AM62" i="2" s="1"/>
  <c r="AL66" i="2"/>
  <c r="AM66" i="2" s="1"/>
  <c r="AL69" i="2"/>
  <c r="AM69" i="2" s="1"/>
  <c r="AL74" i="2"/>
  <c r="AM74" i="2" s="1"/>
  <c r="AL77" i="2"/>
  <c r="AM77" i="2" s="1"/>
  <c r="AL82" i="2"/>
  <c r="AM82" i="2" s="1"/>
  <c r="AL85" i="2"/>
  <c r="AM85" i="2" s="1"/>
  <c r="AL65" i="2"/>
  <c r="AM65" i="2" s="1"/>
  <c r="AL67" i="2"/>
  <c r="AM67" i="2" s="1"/>
  <c r="AL72" i="2"/>
  <c r="AM72" i="2" s="1"/>
  <c r="AL75" i="2"/>
  <c r="AM75" i="2" s="1"/>
  <c r="AL80" i="2"/>
  <c r="AM80" i="2" s="1"/>
  <c r="AL83" i="2"/>
  <c r="AM83" i="2" s="1"/>
  <c r="AL70" i="2"/>
  <c r="AM70" i="2" s="1"/>
  <c r="AL81" i="2"/>
  <c r="AM81" i="2" s="1"/>
  <c r="AO2" i="5"/>
  <c r="AO86" i="5" s="1"/>
  <c r="AL56" i="2"/>
  <c r="AM56" i="2" s="1"/>
  <c r="AL60" i="2"/>
  <c r="AM60" i="2" s="1"/>
  <c r="AL58" i="2"/>
  <c r="AM58" i="2" s="1"/>
  <c r="AL54" i="2"/>
  <c r="AM54" i="2" s="1"/>
  <c r="AL59" i="2"/>
  <c r="AM59" i="2" s="1"/>
  <c r="AL57" i="2"/>
  <c r="AM57" i="2" s="1"/>
  <c r="AL55" i="2"/>
  <c r="AM55" i="2" s="1"/>
  <c r="AL49" i="2"/>
  <c r="AM49" i="2" s="1"/>
  <c r="AL52" i="2"/>
  <c r="AM52" i="2" s="1"/>
  <c r="AL50" i="2"/>
  <c r="AM50" i="2" s="1"/>
  <c r="AL53" i="2"/>
  <c r="AM53" i="2" s="1"/>
  <c r="AL51" i="2"/>
  <c r="AM51" i="2" s="1"/>
  <c r="AL12" i="2"/>
  <c r="AM12" i="2" s="1"/>
  <c r="AO12" i="2" s="1"/>
  <c r="AL42" i="2"/>
  <c r="AM42" i="2" s="1"/>
  <c r="AL46" i="2"/>
  <c r="AM46" i="2" s="1"/>
  <c r="AL43" i="2"/>
  <c r="AM43" i="2" s="1"/>
  <c r="AL47" i="2"/>
  <c r="AM47" i="2" s="1"/>
  <c r="AL41" i="2"/>
  <c r="AM41" i="2" s="1"/>
  <c r="AL45" i="2"/>
  <c r="AM45" i="2" s="1"/>
  <c r="AL44" i="2"/>
  <c r="AM44" i="2" s="1"/>
  <c r="AL48" i="2"/>
  <c r="AM48" i="2" s="1"/>
  <c r="AL34" i="2"/>
  <c r="AM34" i="2" s="1"/>
  <c r="AL39" i="2"/>
  <c r="AM39" i="2" s="1"/>
  <c r="AL35" i="2"/>
  <c r="AM35" i="2" s="1"/>
  <c r="AL36" i="2"/>
  <c r="AM36" i="2" s="1"/>
  <c r="AL37" i="2"/>
  <c r="AM37" i="2" s="1"/>
  <c r="AL40" i="2"/>
  <c r="AM40" i="2" s="1"/>
  <c r="AL38" i="2"/>
  <c r="AM38" i="2" s="1"/>
  <c r="AL32" i="2"/>
  <c r="AM32" i="2" s="1"/>
  <c r="AL17" i="2"/>
  <c r="AL11" i="2"/>
  <c r="AM11" i="2" s="1"/>
  <c r="AO11" i="2" s="1"/>
  <c r="AL26" i="2"/>
  <c r="AM26" i="2" s="1"/>
  <c r="AL25" i="2"/>
  <c r="AM25" i="2" s="1"/>
  <c r="AL16" i="2"/>
  <c r="AM16" i="2" s="1"/>
  <c r="AL4" i="2"/>
  <c r="AM4" i="2" s="1"/>
  <c r="AL18" i="2"/>
  <c r="AM18" i="2" s="1"/>
  <c r="AL6" i="2"/>
  <c r="AM6" i="2" s="1"/>
  <c r="AL19" i="2"/>
  <c r="AM19" i="2" s="1"/>
  <c r="AL10" i="2"/>
  <c r="AM10" i="2" s="1"/>
  <c r="AL29" i="2"/>
  <c r="AM29" i="2" s="1"/>
  <c r="AL15" i="2"/>
  <c r="AM15" i="2" s="1"/>
  <c r="AL3" i="2"/>
  <c r="AM3" i="2" s="1"/>
  <c r="AL5" i="2"/>
  <c r="AM5" i="2" s="1"/>
  <c r="AL24" i="2"/>
  <c r="AM24" i="2" s="1"/>
  <c r="AL13" i="2"/>
  <c r="AM13" i="2" s="1"/>
  <c r="AL2" i="2"/>
  <c r="AL23" i="2"/>
  <c r="AM23" i="2" s="1"/>
  <c r="AL28" i="2"/>
  <c r="AM28" i="2" s="1"/>
  <c r="AL14" i="2"/>
  <c r="AM14" i="2" s="1"/>
  <c r="AL22" i="2"/>
  <c r="AM22" i="2" s="1"/>
  <c r="AL20" i="2"/>
  <c r="AM20" i="2" s="1"/>
  <c r="AL30" i="2"/>
  <c r="AM30" i="2" s="1"/>
  <c r="AL31" i="2"/>
  <c r="AM31" i="2" s="1"/>
  <c r="AL7" i="2"/>
  <c r="AM7" i="2" s="1"/>
  <c r="AL8" i="2"/>
  <c r="AM8" i="2" s="1"/>
  <c r="AL27" i="2"/>
  <c r="AM27" i="2" s="1"/>
  <c r="AL21" i="2"/>
  <c r="AM21" i="2" s="1"/>
  <c r="AL9" i="2"/>
  <c r="AM9" i="2" s="1"/>
  <c r="AP33" i="2" l="1"/>
  <c r="AL86" i="2"/>
  <c r="AP2" i="6"/>
  <c r="AP86" i="6" s="1"/>
  <c r="AO2" i="6"/>
  <c r="AO86" i="6" s="1"/>
  <c r="AP67" i="2"/>
  <c r="AO67" i="2"/>
  <c r="AP62" i="2"/>
  <c r="AO62" i="2"/>
  <c r="AP71" i="2"/>
  <c r="AO71" i="2"/>
  <c r="AP81" i="2"/>
  <c r="AO81" i="2"/>
  <c r="AO65" i="2"/>
  <c r="AP65" i="2"/>
  <c r="AO78" i="2"/>
  <c r="AP78" i="2"/>
  <c r="AO68" i="2"/>
  <c r="AP68" i="2"/>
  <c r="AO70" i="2"/>
  <c r="AP70" i="2"/>
  <c r="AP75" i="2"/>
  <c r="AO75" i="2"/>
  <c r="AP85" i="2"/>
  <c r="AO85" i="2"/>
  <c r="AP69" i="2"/>
  <c r="AO69" i="2"/>
  <c r="AP73" i="2"/>
  <c r="AO73" i="2"/>
  <c r="AP79" i="2"/>
  <c r="AO79" i="2"/>
  <c r="AP64" i="2"/>
  <c r="AO64" i="2"/>
  <c r="AP83" i="2"/>
  <c r="AO83" i="2"/>
  <c r="AP77" i="2"/>
  <c r="AO77" i="2"/>
  <c r="AO80" i="2"/>
  <c r="AP80" i="2"/>
  <c r="AO74" i="2"/>
  <c r="AP74" i="2"/>
  <c r="AO84" i="2"/>
  <c r="AP84" i="2"/>
  <c r="AO72" i="2"/>
  <c r="AP72" i="2"/>
  <c r="AO82" i="2"/>
  <c r="AP82" i="2"/>
  <c r="AO66" i="2"/>
  <c r="AP66" i="2"/>
  <c r="AO63" i="2"/>
  <c r="AP63" i="2"/>
  <c r="AO76" i="2"/>
  <c r="AP76" i="2"/>
  <c r="AO61" i="2"/>
  <c r="AP61" i="2"/>
  <c r="AO58" i="2"/>
  <c r="AP58" i="2"/>
  <c r="AO57" i="2"/>
  <c r="AP57" i="2"/>
  <c r="AO59" i="2"/>
  <c r="AP59" i="2"/>
  <c r="AO56" i="2"/>
  <c r="AP56" i="2"/>
  <c r="AO55" i="2"/>
  <c r="AP55" i="2"/>
  <c r="AP60" i="2"/>
  <c r="AO60" i="2"/>
  <c r="AO54" i="2"/>
  <c r="AP54" i="2"/>
  <c r="AP53" i="2"/>
  <c r="AO53" i="2"/>
  <c r="AP52" i="2"/>
  <c r="AO52" i="2"/>
  <c r="AP50" i="2"/>
  <c r="AO50" i="2"/>
  <c r="AO51" i="2"/>
  <c r="AP51" i="2"/>
  <c r="AO49" i="2"/>
  <c r="AP49" i="2"/>
  <c r="AP12" i="2"/>
  <c r="AP45" i="2"/>
  <c r="AO45" i="2"/>
  <c r="AO48" i="2"/>
  <c r="AP48" i="2"/>
  <c r="AP47" i="2"/>
  <c r="AO47" i="2"/>
  <c r="AO44" i="2"/>
  <c r="AP44" i="2"/>
  <c r="AP43" i="2"/>
  <c r="AO43" i="2"/>
  <c r="AO46" i="2"/>
  <c r="AP46" i="2"/>
  <c r="AP41" i="2"/>
  <c r="AO41" i="2"/>
  <c r="AP42" i="2"/>
  <c r="AO42" i="2"/>
  <c r="AO32" i="2"/>
  <c r="AP32" i="2"/>
  <c r="AP40" i="2"/>
  <c r="AO40" i="2"/>
  <c r="AP37" i="2"/>
  <c r="AO37" i="2"/>
  <c r="AP36" i="2"/>
  <c r="AO36" i="2"/>
  <c r="AO34" i="2"/>
  <c r="AP34" i="2"/>
  <c r="AO35" i="2"/>
  <c r="AP35" i="2"/>
  <c r="AO38" i="2"/>
  <c r="AP38" i="2"/>
  <c r="AP39" i="2"/>
  <c r="AO39" i="2"/>
  <c r="AM17" i="2"/>
  <c r="AP17" i="2" s="1"/>
  <c r="AP11" i="2"/>
  <c r="AP21" i="2"/>
  <c r="AO21" i="2"/>
  <c r="AO13" i="2"/>
  <c r="AP13" i="2"/>
  <c r="AP15" i="2"/>
  <c r="AO15" i="2"/>
  <c r="AP4" i="2"/>
  <c r="AO4" i="2"/>
  <c r="AP31" i="2"/>
  <c r="AO31" i="2"/>
  <c r="AO3" i="2"/>
  <c r="AP3" i="2"/>
  <c r="AP10" i="2"/>
  <c r="AO10" i="2"/>
  <c r="AP18" i="2"/>
  <c r="AO18" i="2"/>
  <c r="AP7" i="2"/>
  <c r="AO7" i="2"/>
  <c r="AP20" i="2"/>
  <c r="AO20" i="2"/>
  <c r="AP28" i="2"/>
  <c r="AO28" i="2"/>
  <c r="AP24" i="2"/>
  <c r="AO24" i="2"/>
  <c r="AO6" i="2"/>
  <c r="AP6" i="2"/>
  <c r="AP16" i="2"/>
  <c r="AO16" i="2"/>
  <c r="AO8" i="2"/>
  <c r="AP8" i="2"/>
  <c r="AP14" i="2"/>
  <c r="AO14" i="2"/>
  <c r="AM2" i="2"/>
  <c r="AP5" i="2"/>
  <c r="AO5" i="2"/>
  <c r="AO25" i="2"/>
  <c r="AP25" i="2"/>
  <c r="AO26" i="2"/>
  <c r="AP26" i="2"/>
  <c r="AP27" i="2"/>
  <c r="AO27" i="2"/>
  <c r="AP30" i="2"/>
  <c r="AO30" i="2"/>
  <c r="AO22" i="2"/>
  <c r="AP22" i="2"/>
  <c r="AP23" i="2"/>
  <c r="AO23" i="2"/>
  <c r="AP29" i="2"/>
  <c r="AO29" i="2"/>
  <c r="AO19" i="2"/>
  <c r="AP19" i="2"/>
  <c r="AO9" i="2"/>
  <c r="AP9" i="2"/>
  <c r="AO17" i="2" l="1"/>
  <c r="AP2" i="2"/>
  <c r="AP86" i="2" s="1"/>
  <c r="AO2" i="2"/>
  <c r="AO86" i="2" l="1"/>
</calcChain>
</file>

<file path=xl/sharedStrings.xml><?xml version="1.0" encoding="utf-8"?>
<sst xmlns="http://schemas.openxmlformats.org/spreadsheetml/2006/main" count="494" uniqueCount="197">
  <si>
    <t>Cod Traseu</t>
  </si>
  <si>
    <t>Capat 1</t>
  </si>
  <si>
    <t>Loc. interm.</t>
  </si>
  <si>
    <t>Capat 2</t>
  </si>
  <si>
    <t>fluxuri</t>
  </si>
  <si>
    <t>Total</t>
  </si>
  <si>
    <t>sectiuni</t>
  </si>
  <si>
    <t>veh</t>
  </si>
  <si>
    <t>traseu</t>
  </si>
  <si>
    <t>de asigurat</t>
  </si>
  <si>
    <t>veh10</t>
  </si>
  <si>
    <t>veh23</t>
  </si>
  <si>
    <t>min cursa</t>
  </si>
  <si>
    <t>durata zi</t>
  </si>
  <si>
    <t xml:space="preserve">ANEXA CONDUCE INFORMATIILE INITIALE = FLUXURILE INTRE LOCALITATI </t>
  </si>
  <si>
    <t xml:space="preserve">                                                                                                                                                      CATRE REZULTATELE CARE STABILESC NUMARUL DE VEHICULE NECESAR ACOPERIRII CERERII DE CALATORIE</t>
  </si>
  <si>
    <t xml:space="preserve">IN CEEA CE PRIVESTE NUMARUL DE CURSE PENTRU FIECARE TRASEU </t>
  </si>
  <si>
    <t xml:space="preserve">                                                                                                                                            DESI S-A DERULAT O PROCEDURA PENTRU ESTIMAREA ACESTORA, UNELE MODIFICARI DE TRASEE FATA DE ACTUALUL PROGRAM DE CIRCULATIE</t>
  </si>
  <si>
    <t>ASTFEL</t>
  </si>
  <si>
    <t>LEGENDA</t>
  </si>
  <si>
    <t>COLOANA  AM CONTINE TOCMAI VALORILE DE TRANSFER DE LA O ORIGINE LA O DESTINATIE BINE PRECIZATE DE CAPATELE TRASEULUI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</si>
  <si>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DACA AR TREBUI SA PREIA TOATA CEREREA SIMULTAN = DE ODATA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</si>
  <si>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CEEA CE ESTE O ABORDARE NEPROFESIONALA</t>
  </si>
  <si>
    <t>DE ACEEA  URMARIND PROGRAMUL DE CIRCULATIE SE POT EXTRAGE URMATOARELE INFORMATII</t>
  </si>
  <si>
    <t xml:space="preserve">                                                                                                                                            AU OBLIGAT LA RECONSIDERAREA PROCEDURII IN SENSUL CA AU FOST INTRODUSE SI ACTIUNI BAZATE PE EXTRAPOLAREA VALORILOR ACTUALE</t>
  </si>
  <si>
    <t>COLOANELE  AO  SI  AP CONTIN REZULTATELE IMPARTIRII LA 10 SAU LA 23 A VALORILOR DE ASIGURAT DETEMINATE CA MAI SUS</t>
  </si>
  <si>
    <t xml:space="preserve">                                                                                                                                                                                                   SI DURATA IN CARE SERVICIUL DE TRANSPORT ESTE PUS LA DISPOZITIA PUBLICULUI CALATOR</t>
  </si>
  <si>
    <t xml:space="preserve">                                                                                                                                                                                                                              DEOARECE IN CAZUL MULTOR TRASEE APARE FENOMENUL DE SUPRAPUNERE PE ANUMITE SECTIUNI</t>
  </si>
  <si>
    <t xml:space="preserve">                                                                                                                                                                                                   DURATA UNEI CURSE = DURATA PROPRIE TRASEULUI RESPECTIV</t>
  </si>
  <si>
    <t>Total/sens</t>
  </si>
  <si>
    <t>autobuze</t>
  </si>
  <si>
    <t>curse</t>
  </si>
  <si>
    <t>flux real</t>
  </si>
  <si>
    <t>IN SHEET 1 SUNT TOATE CALATORIILE</t>
  </si>
  <si>
    <t xml:space="preserve">IN SHEET 2 COLOANA AJ TOTALIZEAZA NUMARUL DE CALATORII INTRE CAPETELE FIECARUI TRASEU IN PARTE </t>
  </si>
  <si>
    <t xml:space="preserve">IN COLOANA  AY  SHEET 3 S-A CALCULAT RAPORTUL DINTRE CELE DOUA VALORI DE MAI SUS CARE REFLECTA DISPONIBILITATILE PE CARE LE OFERA SERVICIUL PE TRASEUL RESPECTIV  </t>
  </si>
  <si>
    <t>Costesti</t>
  </si>
  <si>
    <t>Maracineni</t>
  </si>
  <si>
    <t>1 de 5 ori &gt; 3</t>
  </si>
  <si>
    <t>1 de 6 ori &gt; 5</t>
  </si>
  <si>
    <t>1 de 5 ori &gt; 4</t>
  </si>
  <si>
    <t xml:space="preserve">PRIMELE 3 SHEETURI SUNT O SERIE DE DEZVOLTARI ALE INFORMATIILOR EXTRASE DIN ANEXA 6 = IN CARE S-AU CONCRETIZAT SCHIMBURILE DE CALATORII INTRE LOCALITATI </t>
  </si>
  <si>
    <t>Campulung</t>
  </si>
  <si>
    <t>Valea Mare</t>
  </si>
  <si>
    <t>Dragoslavele</t>
  </si>
  <si>
    <t>Rucar</t>
  </si>
  <si>
    <t>Dambovicioara</t>
  </si>
  <si>
    <t>Leresti</t>
  </si>
  <si>
    <t>Bughea de Sus</t>
  </si>
  <si>
    <t>Albestii de Muscel</t>
  </si>
  <si>
    <t>Bughea de Jos</t>
  </si>
  <si>
    <t>Mioarele</t>
  </si>
  <si>
    <t>Boteni</t>
  </si>
  <si>
    <t>Hartiesti</t>
  </si>
  <si>
    <t>Vulturesti</t>
  </si>
  <si>
    <t>Davidesti</t>
  </si>
  <si>
    <t>Mioveni</t>
  </si>
  <si>
    <t>Pitesti</t>
  </si>
  <si>
    <t>Stoenesti</t>
  </si>
  <si>
    <t>Cetateni</t>
  </si>
  <si>
    <t>Schitu Golesti</t>
  </si>
  <si>
    <t>Mihaesti</t>
  </si>
  <si>
    <t>Stalpeni</t>
  </si>
  <si>
    <t>Titesti</t>
  </si>
  <si>
    <t>Godeni</t>
  </si>
  <si>
    <t>Poienarii de Muscel</t>
  </si>
  <si>
    <t>Berevoiesti</t>
  </si>
  <si>
    <t>Aninoasa</t>
  </si>
  <si>
    <t>Vladesti</t>
  </si>
  <si>
    <t>Balilesti</t>
  </si>
  <si>
    <t>Curtea de Arges</t>
  </si>
  <si>
    <t>Valea Iasului</t>
  </si>
  <si>
    <t>Albestii de Arges</t>
  </si>
  <si>
    <t>Corbeni</t>
  </si>
  <si>
    <t>Arefu</t>
  </si>
  <si>
    <t>Cicanesti</t>
  </si>
  <si>
    <t>Musatesti</t>
  </si>
  <si>
    <t>Bradulet</t>
  </si>
  <si>
    <t>Domnesti</t>
  </si>
  <si>
    <t>Corbi</t>
  </si>
  <si>
    <t>Nucsoara</t>
  </si>
  <si>
    <t>Tigveni</t>
  </si>
  <si>
    <t>Cepari</t>
  </si>
  <si>
    <t>Suici</t>
  </si>
  <si>
    <t>Salatrucu</t>
  </si>
  <si>
    <t>Valea Danului</t>
  </si>
  <si>
    <t>Ciofrangeni</t>
  </si>
  <si>
    <t>Poienarii de Arges</t>
  </si>
  <si>
    <t>Baiculesti</t>
  </si>
  <si>
    <t>Merisani</t>
  </si>
  <si>
    <t>Bascov</t>
  </si>
  <si>
    <t>Malureni</t>
  </si>
  <si>
    <t>Darmanesti</t>
  </si>
  <si>
    <t>Cosesti</t>
  </si>
  <si>
    <t>Pietrosani</t>
  </si>
  <si>
    <t>Budeasa</t>
  </si>
  <si>
    <t>Micesti</t>
  </si>
  <si>
    <t>Draganu</t>
  </si>
  <si>
    <t>Cotmeana</t>
  </si>
  <si>
    <t>Moraresti</t>
  </si>
  <si>
    <t>Cuca</t>
  </si>
  <si>
    <t>Ciomagesti</t>
  </si>
  <si>
    <t>Mosoaia</t>
  </si>
  <si>
    <t>Poiana Lacului</t>
  </si>
  <si>
    <t>Cocu</t>
  </si>
  <si>
    <t>Vedea</t>
  </si>
  <si>
    <t>Uda</t>
  </si>
  <si>
    <t>Sapata</t>
  </si>
  <si>
    <t>Albota</t>
  </si>
  <si>
    <t>Lunca Corbului</t>
  </si>
  <si>
    <t>Stolnici</t>
  </si>
  <si>
    <t>Harsesti</t>
  </si>
  <si>
    <t>Barla</t>
  </si>
  <si>
    <t>Buzoesti</t>
  </si>
  <si>
    <t>Bradu</t>
  </si>
  <si>
    <t>Ungheni</t>
  </si>
  <si>
    <t>Caldararu</t>
  </si>
  <si>
    <t>Recea</t>
  </si>
  <si>
    <t>Popesti</t>
  </si>
  <si>
    <t>Raca</t>
  </si>
  <si>
    <t>Mirosi</t>
  </si>
  <si>
    <t>Cateasca</t>
  </si>
  <si>
    <t>Oarja</t>
  </si>
  <si>
    <t>Rociu</t>
  </si>
  <si>
    <t>Negrasi</t>
  </si>
  <si>
    <t>Ratesti</t>
  </si>
  <si>
    <t>Suseni</t>
  </si>
  <si>
    <t>Mozaceni</t>
  </si>
  <si>
    <t>Slobozia</t>
  </si>
  <si>
    <t>Teiu</t>
  </si>
  <si>
    <t>Stefan cel Mare</t>
  </si>
  <si>
    <t>Stefanesti</t>
  </si>
  <si>
    <t>Calinesti</t>
  </si>
  <si>
    <t>Topoloveni</t>
  </si>
  <si>
    <t>Priboieni</t>
  </si>
  <si>
    <t>Beleti-Negresti</t>
  </si>
  <si>
    <t>Leordeni</t>
  </si>
  <si>
    <t>Bogati</t>
  </si>
  <si>
    <t>Dobresti</t>
  </si>
  <si>
    <t>Botesti</t>
  </si>
  <si>
    <t xml:space="preserve">DE ACEEA A FOST CORECTATA VALOAREA PANA LA 29228 CARE REPREZINTA REZULTATUL MASURATORILOR EFECTUATE </t>
  </si>
  <si>
    <t>1 de 16 ori &gt; 7</t>
  </si>
  <si>
    <t>1 de 9 ori &gt; 3</t>
  </si>
  <si>
    <t>2 de 5 ori &gt; 5</t>
  </si>
  <si>
    <t>1 de 8 ori &gt; 6</t>
  </si>
  <si>
    <t>1 de 9 ori &gt; 6</t>
  </si>
  <si>
    <t>2 de 6 ori &gt; 6</t>
  </si>
  <si>
    <t>2 de 4 ori &gt; 6</t>
  </si>
  <si>
    <t>1 de 8 ori &gt; 3</t>
  </si>
  <si>
    <t xml:space="preserve">                                                                                                                                                          DE EXEMPLU PENTRU TRASEUL  CAMPULUNG-DAMBOVICIOARA  EXISTA 6 PERIOADE DE INCADRARE A CURSELOR IN ZIUA DE EXPLOATARE </t>
  </si>
  <si>
    <t>1 de 6 ori &gt; 2</t>
  </si>
  <si>
    <t>1 de 13 ori &gt; 3</t>
  </si>
  <si>
    <t>1 de 14 ori &gt; 7</t>
  </si>
  <si>
    <t>1 de 29 ori &gt; 7</t>
  </si>
  <si>
    <t>2 de 9 ori &gt; 10</t>
  </si>
  <si>
    <t>1 de 20 ori &gt; 14</t>
  </si>
  <si>
    <t>1 de 29 ori &gt; 3</t>
  </si>
  <si>
    <t>1 de 4 ori &gt; 3</t>
  </si>
  <si>
    <t>1 de 10 ori &gt; 5</t>
  </si>
  <si>
    <t>1 de 8 ori &gt; 4</t>
  </si>
  <si>
    <t>5 de 14 ori &gt; 32</t>
  </si>
  <si>
    <t>1 de 7 ori &gt; 3</t>
  </si>
  <si>
    <t>1 de 21 ori &gt; 4</t>
  </si>
  <si>
    <t>2 de 19 ori &gt; 12</t>
  </si>
  <si>
    <t>3 de 8 ori &gt; 8</t>
  </si>
  <si>
    <t>1 de 17 ori &gt; 3</t>
  </si>
  <si>
    <t>1 de 13 ori &gt; 9</t>
  </si>
  <si>
    <t>1 de 10 ori &gt; 3</t>
  </si>
  <si>
    <t>2 de 15 ori &gt; 12</t>
  </si>
  <si>
    <t>2 de 8 ori &gt; 12</t>
  </si>
  <si>
    <t>2 de 11 ori &gt; 12</t>
  </si>
  <si>
    <t>1 de 5 ori = 5</t>
  </si>
  <si>
    <t>6 de 10 ori &gt; 32</t>
  </si>
  <si>
    <t>1 de 15 ori &gt; 5</t>
  </si>
  <si>
    <t>2 de 12 ori &gt; 16</t>
  </si>
  <si>
    <t>1 de 12 ori &gt; 9</t>
  </si>
  <si>
    <t>2 de 5 ori &gt; 9</t>
  </si>
  <si>
    <t>4 de 19 ori &gt; 48</t>
  </si>
  <si>
    <t>5 de 6 ori &gt; 12</t>
  </si>
  <si>
    <t>2 de 10 ori &gt; 7</t>
  </si>
  <si>
    <t>1 de 13 ori &gt; 5</t>
  </si>
  <si>
    <t>1 de 6 ori &gt; 4</t>
  </si>
  <si>
    <t>4 de 9 ori &gt; 21</t>
  </si>
  <si>
    <t>2 de 9 ori &gt; 4</t>
  </si>
  <si>
    <t>1 de 15 ori &gt; 3</t>
  </si>
  <si>
    <t>5 de 18 ori &gt; 38</t>
  </si>
  <si>
    <t>1 de 25 ori &gt; 11</t>
  </si>
  <si>
    <t>3 de 15 ori &gt; 22</t>
  </si>
  <si>
    <t>1 de 31 ori &gt; 13</t>
  </si>
  <si>
    <t xml:space="preserve">                                                                                                                                                                                                                              INSA INSUMAREA VALORILOR DE PE INTREAGA COLOANA AJUNGE LA APROAPE 63000 DE CALATORII</t>
  </si>
  <si>
    <t xml:space="preserve">                                                                                                                                                                                            DE EXEMPLU TRASEUL CAMPULUNG-DAMBOVICIOARA AR AVEA NEVOIE DE 5 VEH DE 10 LOC RESPECTIV 2 VEH DE 23 LOC</t>
  </si>
  <si>
    <t>COEFICIENTUL DE CORECTIE ESTE 0.466 READUCE VALORILE CALCULATE INITIAL LA VALORI CARE ELIMINA REDUNDANTELE = CEL PUTIN DOUA TRASEE PREIAU IN MOD REPETITIV ACELEASI FLUXURI DE CALATORII</t>
  </si>
  <si>
    <t>5 de 6 ori &gt; 25</t>
  </si>
  <si>
    <t>1 de 21 ori &gt; 8</t>
  </si>
  <si>
    <t>1 de 14 ori &gt; 6</t>
  </si>
  <si>
    <t>1 de 6 ori = 6</t>
  </si>
  <si>
    <t>3 de 13 ori &gt;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</si>
</sst>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4" fillId="0" borderId="0" xfId="0" applyFont="1"/>
    <xf numFmtId="49" fontId="0" fillId="0" borderId="0" xfId="0" applyNumberFormat="1" applyAlignment="1">
      <alignment horizontal="left"/>
    </xf>
    <xf numFmtId="49" fontId="0" fillId="0" borderId="0" xfId="0" applyNumberFormat="1"/>
    <xf numFmtId="16" fontId="0" fillId="0" borderId="0" xfId="0" applyNumberFormat="1"/>
    <xf numFmtId="0" fontId="0" fillId="4" borderId="0" xfId="0" applyFill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5"/>
  <sheetViews>
    <sheetView topLeftCell="A2" zoomScaleNormal="100" workbookViewId="0">
      <selection activeCell="A23" sqref="A23"/>
    </sheetView>
  </sheetViews>
  <sheetFormatPr defaultRowHeight="14.4" x14ac:dyDescent="0.3"/>
  <cols>
    <col min="1" max="1" width="185.5546875" customWidth="1"/>
  </cols>
  <sheetData>
    <row r="1" spans="1:1" x14ac:dyDescent="0.3">
      <c r="A1" s="12" t="s">
        <v>19</v>
      </c>
    </row>
    <row r="2" spans="1:1" x14ac:dyDescent="0.3">
      <c r="A2" t="s">
        <v>14</v>
      </c>
    </row>
    <row r="3" spans="1:1" x14ac:dyDescent="0.3">
      <c r="A3" t="s">
        <v>15</v>
      </c>
    </row>
    <row r="4" spans="1:1" x14ac:dyDescent="0.3">
      <c r="A4" t="s">
        <v>16</v>
      </c>
    </row>
    <row r="5" spans="1:1" x14ac:dyDescent="0.3">
      <c r="A5" t="s">
        <v>17</v>
      </c>
    </row>
    <row r="6" spans="1:1" x14ac:dyDescent="0.3">
      <c r="A6" t="s">
        <v>24</v>
      </c>
    </row>
    <row r="8" spans="1:1" x14ac:dyDescent="0.3">
      <c r="A8" t="s">
        <v>41</v>
      </c>
    </row>
    <row r="9" spans="1:1" x14ac:dyDescent="0.3">
      <c r="A9" t="s">
        <v>18</v>
      </c>
    </row>
    <row r="10" spans="1:1" x14ac:dyDescent="0.3">
      <c r="A10" t="s">
        <v>33</v>
      </c>
    </row>
    <row r="11" spans="1:1" x14ac:dyDescent="0.3">
      <c r="A11" t="s">
        <v>34</v>
      </c>
    </row>
    <row r="12" spans="1:1" x14ac:dyDescent="0.3">
      <c r="A12" s="7" t="s">
        <v>189</v>
      </c>
    </row>
    <row r="13" spans="1:1" x14ac:dyDescent="0.3">
      <c r="A13" t="s">
        <v>27</v>
      </c>
    </row>
    <row r="14" spans="1:1" x14ac:dyDescent="0.3">
      <c r="A14" s="7" t="s">
        <v>140</v>
      </c>
    </row>
    <row r="15" spans="1:1" x14ac:dyDescent="0.3">
      <c r="A15" s="7" t="s">
        <v>191</v>
      </c>
    </row>
    <row r="16" spans="1:1" x14ac:dyDescent="0.3">
      <c r="A16" t="s">
        <v>20</v>
      </c>
    </row>
    <row r="17" spans="1:1" x14ac:dyDescent="0.3">
      <c r="A17" t="s">
        <v>25</v>
      </c>
    </row>
    <row r="18" spans="1:1" x14ac:dyDescent="0.3">
      <c r="A18" t="s">
        <v>190</v>
      </c>
    </row>
    <row r="19" spans="1:1" x14ac:dyDescent="0.3">
      <c r="A19" t="s">
        <v>21</v>
      </c>
    </row>
    <row r="20" spans="1:1" x14ac:dyDescent="0.3">
      <c r="A20" t="s">
        <v>22</v>
      </c>
    </row>
    <row r="21" spans="1:1" x14ac:dyDescent="0.3">
      <c r="A21" t="s">
        <v>23</v>
      </c>
    </row>
    <row r="22" spans="1:1" x14ac:dyDescent="0.3">
      <c r="A22" t="s">
        <v>28</v>
      </c>
    </row>
    <row r="23" spans="1:1" x14ac:dyDescent="0.3">
      <c r="A23" t="s">
        <v>26</v>
      </c>
    </row>
    <row r="24" spans="1:1" x14ac:dyDescent="0.3">
      <c r="A24" t="s">
        <v>35</v>
      </c>
    </row>
    <row r="25" spans="1:1" x14ac:dyDescent="0.3">
      <c r="A25" t="s">
        <v>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85"/>
  <sheetViews>
    <sheetView topLeftCell="A54" zoomScale="80" zoomScaleNormal="80" workbookViewId="0">
      <selection activeCell="A85" sqref="A85"/>
    </sheetView>
  </sheetViews>
  <sheetFormatPr defaultRowHeight="14.4" x14ac:dyDescent="0.3"/>
  <cols>
    <col min="1" max="1" width="10.6640625" bestFit="1" customWidth="1"/>
    <col min="2" max="2" width="17" bestFit="1" customWidth="1"/>
    <col min="3" max="3" width="16.6640625" bestFit="1" customWidth="1"/>
    <col min="4" max="4" width="17.109375" customWidth="1"/>
    <col min="5" max="5" width="16.44140625" customWidth="1"/>
    <col min="6" max="6" width="14.5546875" customWidth="1"/>
    <col min="7" max="8" width="16.44140625" customWidth="1"/>
    <col min="9" max="11" width="14.109375" customWidth="1"/>
    <col min="12" max="12" width="14.5546875" customWidth="1"/>
    <col min="13" max="13" width="21.5546875" bestFit="1" customWidth="1"/>
    <col min="41" max="41" width="11.6640625" bestFit="1" customWidth="1"/>
    <col min="43" max="43" width="11" customWidth="1"/>
  </cols>
  <sheetData>
    <row r="1" spans="1:42" x14ac:dyDescent="0.3">
      <c r="A1" s="2" t="s">
        <v>0</v>
      </c>
      <c r="B1" s="2" t="s">
        <v>1</v>
      </c>
      <c r="C1" s="2"/>
      <c r="D1" s="2"/>
      <c r="E1" s="18" t="s">
        <v>2</v>
      </c>
      <c r="F1" s="18"/>
      <c r="G1" s="2"/>
      <c r="H1" s="2"/>
      <c r="I1" s="2"/>
      <c r="J1" s="2"/>
      <c r="K1" s="2"/>
      <c r="L1" s="2"/>
      <c r="M1" s="2" t="s">
        <v>3</v>
      </c>
      <c r="N1" s="18" t="s">
        <v>4</v>
      </c>
      <c r="O1" s="18"/>
      <c r="P1" s="18"/>
      <c r="Q1" s="18"/>
      <c r="R1" s="18"/>
      <c r="S1" s="18"/>
      <c r="T1" s="18"/>
      <c r="U1" s="18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 t="s">
        <v>29</v>
      </c>
      <c r="AP1" t="s">
        <v>5</v>
      </c>
    </row>
    <row r="2" spans="1:42" x14ac:dyDescent="0.3">
      <c r="A2">
        <v>1</v>
      </c>
      <c r="B2" t="s">
        <v>42</v>
      </c>
      <c r="C2" t="s">
        <v>43</v>
      </c>
      <c r="D2" t="s">
        <v>44</v>
      </c>
      <c r="E2" t="s">
        <v>45</v>
      </c>
      <c r="M2" t="s">
        <v>46</v>
      </c>
      <c r="N2">
        <v>185</v>
      </c>
      <c r="O2">
        <v>14</v>
      </c>
      <c r="P2">
        <v>18</v>
      </c>
      <c r="Q2">
        <v>6</v>
      </c>
      <c r="R2">
        <v>19</v>
      </c>
      <c r="S2">
        <v>2</v>
      </c>
      <c r="AO2">
        <f t="shared" ref="AO2" si="0">SUM(N2:AN2)</f>
        <v>244</v>
      </c>
      <c r="AP2">
        <f>AO2*2</f>
        <v>488</v>
      </c>
    </row>
    <row r="3" spans="1:42" x14ac:dyDescent="0.3">
      <c r="A3">
        <v>2</v>
      </c>
      <c r="B3" t="s">
        <v>42</v>
      </c>
      <c r="C3" t="s">
        <v>43</v>
      </c>
      <c r="D3" t="s">
        <v>44</v>
      </c>
      <c r="M3" t="s">
        <v>45</v>
      </c>
      <c r="N3">
        <v>185</v>
      </c>
      <c r="O3">
        <v>14</v>
      </c>
      <c r="P3">
        <v>17</v>
      </c>
      <c r="Q3">
        <v>3</v>
      </c>
      <c r="R3">
        <v>3</v>
      </c>
      <c r="S3">
        <v>19</v>
      </c>
      <c r="AO3">
        <f t="shared" ref="AO3:AO64" si="1">SUM(N3:AN3)</f>
        <v>241</v>
      </c>
      <c r="AP3">
        <f t="shared" ref="AP3:AP64" si="2">AO3*2</f>
        <v>482</v>
      </c>
    </row>
    <row r="4" spans="1:42" x14ac:dyDescent="0.3">
      <c r="A4">
        <v>3</v>
      </c>
      <c r="B4" t="s">
        <v>42</v>
      </c>
      <c r="M4" t="s">
        <v>47</v>
      </c>
      <c r="N4">
        <v>85</v>
      </c>
      <c r="AO4">
        <f t="shared" si="1"/>
        <v>85</v>
      </c>
      <c r="AP4">
        <f t="shared" si="2"/>
        <v>170</v>
      </c>
    </row>
    <row r="5" spans="1:42" x14ac:dyDescent="0.3">
      <c r="A5">
        <v>4</v>
      </c>
      <c r="B5" t="s">
        <v>42</v>
      </c>
      <c r="C5" t="s">
        <v>48</v>
      </c>
      <c r="M5" s="13" t="s">
        <v>49</v>
      </c>
      <c r="N5">
        <v>134</v>
      </c>
      <c r="O5">
        <v>8</v>
      </c>
      <c r="AO5">
        <f t="shared" si="1"/>
        <v>142</v>
      </c>
      <c r="AP5">
        <f t="shared" si="2"/>
        <v>284</v>
      </c>
    </row>
    <row r="6" spans="1:42" x14ac:dyDescent="0.3">
      <c r="A6">
        <v>5</v>
      </c>
      <c r="B6" t="s">
        <v>42</v>
      </c>
      <c r="C6" s="14"/>
      <c r="M6" t="s">
        <v>50</v>
      </c>
      <c r="N6">
        <v>99</v>
      </c>
      <c r="AO6">
        <f t="shared" si="1"/>
        <v>99</v>
      </c>
      <c r="AP6">
        <f t="shared" si="2"/>
        <v>198</v>
      </c>
    </row>
    <row r="7" spans="1:42" x14ac:dyDescent="0.3">
      <c r="A7">
        <v>6</v>
      </c>
      <c r="B7" t="s">
        <v>42</v>
      </c>
      <c r="M7" t="s">
        <v>48</v>
      </c>
      <c r="N7">
        <v>134</v>
      </c>
      <c r="AO7">
        <f t="shared" si="1"/>
        <v>134</v>
      </c>
      <c r="AP7">
        <f t="shared" si="2"/>
        <v>268</v>
      </c>
    </row>
    <row r="8" spans="1:42" x14ac:dyDescent="0.3">
      <c r="A8">
        <v>7</v>
      </c>
      <c r="B8" t="s">
        <v>42</v>
      </c>
      <c r="C8" t="s">
        <v>43</v>
      </c>
      <c r="D8" t="s">
        <v>51</v>
      </c>
      <c r="E8" t="s">
        <v>52</v>
      </c>
      <c r="F8" t="s">
        <v>53</v>
      </c>
      <c r="M8" t="s">
        <v>54</v>
      </c>
      <c r="N8">
        <v>185</v>
      </c>
      <c r="O8">
        <v>49</v>
      </c>
      <c r="P8">
        <v>12</v>
      </c>
      <c r="Q8">
        <v>6</v>
      </c>
      <c r="R8">
        <v>5</v>
      </c>
      <c r="S8">
        <v>2</v>
      </c>
      <c r="T8">
        <v>2</v>
      </c>
      <c r="U8">
        <v>1</v>
      </c>
      <c r="V8">
        <v>4</v>
      </c>
      <c r="W8">
        <v>8</v>
      </c>
      <c r="AO8">
        <f t="shared" si="1"/>
        <v>274</v>
      </c>
      <c r="AP8">
        <f t="shared" si="2"/>
        <v>548</v>
      </c>
    </row>
    <row r="9" spans="1:42" x14ac:dyDescent="0.3">
      <c r="A9">
        <v>8</v>
      </c>
      <c r="B9" t="s">
        <v>42</v>
      </c>
      <c r="C9" t="s">
        <v>43</v>
      </c>
      <c r="D9" t="s">
        <v>58</v>
      </c>
      <c r="M9" t="s">
        <v>59</v>
      </c>
      <c r="N9">
        <v>185</v>
      </c>
      <c r="O9">
        <v>30</v>
      </c>
      <c r="P9">
        <v>7</v>
      </c>
      <c r="Q9">
        <v>9</v>
      </c>
      <c r="R9">
        <v>5</v>
      </c>
      <c r="AO9">
        <f t="shared" si="1"/>
        <v>236</v>
      </c>
      <c r="AP9">
        <f t="shared" si="2"/>
        <v>472</v>
      </c>
    </row>
    <row r="10" spans="1:42" x14ac:dyDescent="0.3">
      <c r="A10">
        <v>9</v>
      </c>
      <c r="B10" t="s">
        <v>42</v>
      </c>
      <c r="C10" t="s">
        <v>43</v>
      </c>
      <c r="M10" t="s">
        <v>58</v>
      </c>
      <c r="N10">
        <v>185</v>
      </c>
      <c r="O10">
        <v>30</v>
      </c>
      <c r="P10">
        <v>9</v>
      </c>
      <c r="AO10">
        <f t="shared" si="1"/>
        <v>224</v>
      </c>
      <c r="AP10">
        <f t="shared" si="2"/>
        <v>448</v>
      </c>
    </row>
    <row r="11" spans="1:42" x14ac:dyDescent="0.3">
      <c r="A11">
        <v>10</v>
      </c>
      <c r="B11" t="s">
        <v>42</v>
      </c>
      <c r="M11" t="s">
        <v>51</v>
      </c>
      <c r="N11">
        <v>49</v>
      </c>
      <c r="AO11">
        <f t="shared" si="1"/>
        <v>49</v>
      </c>
      <c r="AP11">
        <f t="shared" si="2"/>
        <v>98</v>
      </c>
    </row>
    <row r="12" spans="1:42" x14ac:dyDescent="0.3">
      <c r="A12">
        <v>11</v>
      </c>
      <c r="B12" t="s">
        <v>42</v>
      </c>
      <c r="C12" t="s">
        <v>60</v>
      </c>
      <c r="D12" t="s">
        <v>61</v>
      </c>
      <c r="E12" t="s">
        <v>62</v>
      </c>
      <c r="F12" t="s">
        <v>63</v>
      </c>
      <c r="G12" t="s">
        <v>56</v>
      </c>
      <c r="H12" t="s">
        <v>37</v>
      </c>
      <c r="M12" t="s">
        <v>57</v>
      </c>
      <c r="N12">
        <v>81</v>
      </c>
      <c r="O12">
        <v>31</v>
      </c>
      <c r="P12">
        <v>42</v>
      </c>
      <c r="Q12">
        <v>96</v>
      </c>
      <c r="R12">
        <v>13</v>
      </c>
      <c r="S12">
        <v>11</v>
      </c>
      <c r="T12">
        <v>24</v>
      </c>
      <c r="U12">
        <v>25</v>
      </c>
      <c r="V12">
        <v>73</v>
      </c>
      <c r="W12">
        <v>50</v>
      </c>
      <c r="X12">
        <v>47</v>
      </c>
      <c r="Y12">
        <v>177</v>
      </c>
      <c r="Z12">
        <v>986</v>
      </c>
      <c r="AA12">
        <v>0</v>
      </c>
      <c r="AO12">
        <f t="shared" si="1"/>
        <v>1656</v>
      </c>
      <c r="AP12">
        <f t="shared" si="2"/>
        <v>3312</v>
      </c>
    </row>
    <row r="13" spans="1:42" x14ac:dyDescent="0.3">
      <c r="A13">
        <v>12</v>
      </c>
      <c r="B13" t="s">
        <v>42</v>
      </c>
      <c r="M13" t="s">
        <v>64</v>
      </c>
      <c r="N13">
        <v>26</v>
      </c>
      <c r="AO13">
        <f t="shared" si="1"/>
        <v>26</v>
      </c>
      <c r="AP13">
        <f t="shared" si="2"/>
        <v>52</v>
      </c>
    </row>
    <row r="14" spans="1:42" x14ac:dyDescent="0.3">
      <c r="A14">
        <v>13</v>
      </c>
      <c r="B14" t="s">
        <v>42</v>
      </c>
      <c r="M14" t="s">
        <v>64</v>
      </c>
      <c r="N14">
        <v>26</v>
      </c>
      <c r="AO14">
        <f t="shared" si="1"/>
        <v>26</v>
      </c>
      <c r="AP14">
        <f t="shared" si="2"/>
        <v>52</v>
      </c>
    </row>
    <row r="15" spans="1:42" x14ac:dyDescent="0.3">
      <c r="A15">
        <v>14</v>
      </c>
      <c r="B15" t="s">
        <v>42</v>
      </c>
      <c r="M15" t="s">
        <v>65</v>
      </c>
      <c r="N15">
        <v>17</v>
      </c>
      <c r="AO15">
        <f t="shared" si="1"/>
        <v>17</v>
      </c>
      <c r="AP15">
        <f t="shared" si="2"/>
        <v>34</v>
      </c>
    </row>
    <row r="16" spans="1:42" x14ac:dyDescent="0.3">
      <c r="A16">
        <v>15</v>
      </c>
      <c r="B16" t="s">
        <v>42</v>
      </c>
      <c r="C16" t="s">
        <v>60</v>
      </c>
      <c r="M16" t="s">
        <v>61</v>
      </c>
      <c r="N16">
        <v>81</v>
      </c>
      <c r="O16">
        <v>22</v>
      </c>
      <c r="P16">
        <v>10</v>
      </c>
      <c r="AO16">
        <f t="shared" si="1"/>
        <v>113</v>
      </c>
      <c r="AP16">
        <f t="shared" si="2"/>
        <v>226</v>
      </c>
    </row>
    <row r="17" spans="1:42" x14ac:dyDescent="0.3">
      <c r="A17">
        <v>16</v>
      </c>
      <c r="B17" t="s">
        <v>42</v>
      </c>
      <c r="C17" t="s">
        <v>66</v>
      </c>
      <c r="D17" t="s">
        <v>67</v>
      </c>
      <c r="E17" t="s">
        <v>68</v>
      </c>
      <c r="M17" t="s">
        <v>69</v>
      </c>
      <c r="N17">
        <v>19</v>
      </c>
      <c r="O17">
        <v>13</v>
      </c>
      <c r="P17">
        <v>7</v>
      </c>
      <c r="Q17">
        <v>20</v>
      </c>
      <c r="R17">
        <v>1</v>
      </c>
      <c r="S17">
        <v>2</v>
      </c>
      <c r="AO17">
        <f t="shared" si="1"/>
        <v>62</v>
      </c>
      <c r="AP17">
        <f t="shared" si="2"/>
        <v>124</v>
      </c>
    </row>
    <row r="18" spans="1:42" x14ac:dyDescent="0.3">
      <c r="A18">
        <v>17</v>
      </c>
      <c r="B18" t="s">
        <v>42</v>
      </c>
      <c r="C18" t="s">
        <v>66</v>
      </c>
      <c r="D18" t="s">
        <v>67</v>
      </c>
      <c r="E18" t="s">
        <v>68</v>
      </c>
      <c r="F18" t="s">
        <v>69</v>
      </c>
      <c r="M18" t="s">
        <v>62</v>
      </c>
      <c r="N18">
        <v>19</v>
      </c>
      <c r="O18">
        <v>13</v>
      </c>
      <c r="P18">
        <v>7</v>
      </c>
      <c r="Q18">
        <v>9</v>
      </c>
      <c r="R18">
        <v>20</v>
      </c>
      <c r="S18">
        <v>1</v>
      </c>
      <c r="T18">
        <v>1</v>
      </c>
      <c r="U18">
        <v>3</v>
      </c>
      <c r="V18">
        <v>3</v>
      </c>
      <c r="W18">
        <v>34</v>
      </c>
      <c r="AO18">
        <f t="shared" si="1"/>
        <v>110</v>
      </c>
      <c r="AP18">
        <f t="shared" si="2"/>
        <v>220</v>
      </c>
    </row>
    <row r="19" spans="1:42" x14ac:dyDescent="0.3">
      <c r="A19">
        <v>18</v>
      </c>
      <c r="B19" t="s">
        <v>42</v>
      </c>
      <c r="C19" t="s">
        <v>66</v>
      </c>
      <c r="D19" t="s">
        <v>67</v>
      </c>
      <c r="M19" t="s">
        <v>68</v>
      </c>
      <c r="N19">
        <v>19</v>
      </c>
      <c r="O19">
        <v>13</v>
      </c>
      <c r="P19">
        <v>1</v>
      </c>
      <c r="Q19">
        <v>20</v>
      </c>
      <c r="AO19">
        <f t="shared" si="1"/>
        <v>53</v>
      </c>
      <c r="AP19">
        <f t="shared" si="2"/>
        <v>106</v>
      </c>
    </row>
    <row r="20" spans="1:42" x14ac:dyDescent="0.3">
      <c r="A20">
        <v>19</v>
      </c>
      <c r="B20" t="s">
        <v>70</v>
      </c>
      <c r="C20" t="s">
        <v>71</v>
      </c>
      <c r="M20" t="s">
        <v>72</v>
      </c>
      <c r="N20">
        <v>62</v>
      </c>
      <c r="O20">
        <v>88</v>
      </c>
      <c r="P20">
        <v>7</v>
      </c>
      <c r="AO20">
        <f t="shared" si="1"/>
        <v>157</v>
      </c>
      <c r="AP20">
        <f t="shared" si="2"/>
        <v>314</v>
      </c>
    </row>
    <row r="21" spans="1:42" x14ac:dyDescent="0.3">
      <c r="A21">
        <v>20</v>
      </c>
      <c r="B21" t="s">
        <v>70</v>
      </c>
      <c r="C21" t="s">
        <v>71</v>
      </c>
      <c r="D21" t="s">
        <v>72</v>
      </c>
      <c r="E21" t="s">
        <v>73</v>
      </c>
      <c r="M21" t="s">
        <v>74</v>
      </c>
      <c r="N21">
        <v>62</v>
      </c>
      <c r="O21">
        <v>88</v>
      </c>
      <c r="P21">
        <v>21</v>
      </c>
      <c r="Q21">
        <v>4</v>
      </c>
      <c r="R21">
        <v>7</v>
      </c>
      <c r="S21">
        <v>2</v>
      </c>
      <c r="T21">
        <v>13</v>
      </c>
      <c r="U21">
        <v>12</v>
      </c>
      <c r="AO21">
        <f t="shared" si="1"/>
        <v>209</v>
      </c>
      <c r="AP21">
        <f t="shared" si="2"/>
        <v>418</v>
      </c>
    </row>
    <row r="22" spans="1:42" x14ac:dyDescent="0.3">
      <c r="A22">
        <v>21</v>
      </c>
      <c r="B22" t="s">
        <v>70</v>
      </c>
      <c r="C22" t="s">
        <v>71</v>
      </c>
      <c r="D22" t="s">
        <v>72</v>
      </c>
      <c r="M22" t="s">
        <v>73</v>
      </c>
      <c r="N22">
        <v>62</v>
      </c>
      <c r="O22">
        <v>88</v>
      </c>
      <c r="P22">
        <v>21</v>
      </c>
      <c r="Q22">
        <v>7</v>
      </c>
      <c r="R22">
        <v>2</v>
      </c>
      <c r="S22">
        <v>13</v>
      </c>
      <c r="AO22">
        <f t="shared" si="1"/>
        <v>193</v>
      </c>
      <c r="AP22">
        <f t="shared" si="2"/>
        <v>386</v>
      </c>
    </row>
    <row r="23" spans="1:42" x14ac:dyDescent="0.3">
      <c r="A23">
        <v>22</v>
      </c>
      <c r="B23" t="s">
        <v>70</v>
      </c>
      <c r="C23" t="s">
        <v>71</v>
      </c>
      <c r="D23" t="s">
        <v>72</v>
      </c>
      <c r="M23" t="s">
        <v>75</v>
      </c>
      <c r="N23">
        <v>62</v>
      </c>
      <c r="O23">
        <v>88</v>
      </c>
      <c r="P23">
        <v>11</v>
      </c>
      <c r="Q23">
        <v>7</v>
      </c>
      <c r="R23">
        <v>1</v>
      </c>
      <c r="S23">
        <v>9</v>
      </c>
      <c r="AO23">
        <f t="shared" si="1"/>
        <v>178</v>
      </c>
      <c r="AP23">
        <f t="shared" si="2"/>
        <v>356</v>
      </c>
    </row>
    <row r="24" spans="1:42" x14ac:dyDescent="0.3">
      <c r="A24">
        <v>23</v>
      </c>
      <c r="B24" t="s">
        <v>70</v>
      </c>
      <c r="C24" t="s">
        <v>71</v>
      </c>
      <c r="D24" t="s">
        <v>76</v>
      </c>
      <c r="M24" t="s">
        <v>77</v>
      </c>
      <c r="N24">
        <v>62</v>
      </c>
      <c r="O24">
        <v>14</v>
      </c>
      <c r="P24">
        <v>3</v>
      </c>
      <c r="Q24">
        <v>4</v>
      </c>
      <c r="R24">
        <v>1</v>
      </c>
      <c r="S24">
        <v>4</v>
      </c>
      <c r="AO24">
        <f t="shared" si="1"/>
        <v>88</v>
      </c>
      <c r="AP24">
        <f t="shared" si="2"/>
        <v>176</v>
      </c>
    </row>
    <row r="25" spans="1:42" x14ac:dyDescent="0.3">
      <c r="A25">
        <v>24</v>
      </c>
      <c r="B25" t="s">
        <v>70</v>
      </c>
      <c r="C25" t="s">
        <v>71</v>
      </c>
      <c r="D25" t="s">
        <v>76</v>
      </c>
      <c r="E25" t="s">
        <v>78</v>
      </c>
      <c r="F25" t="s">
        <v>79</v>
      </c>
      <c r="M25" t="s">
        <v>80</v>
      </c>
      <c r="N25">
        <v>62</v>
      </c>
      <c r="O25">
        <v>14</v>
      </c>
      <c r="P25">
        <v>7</v>
      </c>
      <c r="Q25">
        <v>9</v>
      </c>
      <c r="R25">
        <v>5</v>
      </c>
      <c r="S25">
        <v>1</v>
      </c>
      <c r="T25">
        <v>15</v>
      </c>
      <c r="U25">
        <v>4</v>
      </c>
      <c r="V25">
        <v>3</v>
      </c>
      <c r="AO25">
        <f t="shared" si="1"/>
        <v>120</v>
      </c>
      <c r="AP25">
        <f t="shared" si="2"/>
        <v>240</v>
      </c>
    </row>
    <row r="26" spans="1:42" x14ac:dyDescent="0.3">
      <c r="A26">
        <v>25</v>
      </c>
      <c r="B26" t="s">
        <v>70</v>
      </c>
      <c r="C26" t="s">
        <v>81</v>
      </c>
      <c r="D26" t="s">
        <v>82</v>
      </c>
      <c r="E26" t="s">
        <v>83</v>
      </c>
      <c r="M26" t="s">
        <v>84</v>
      </c>
      <c r="N26">
        <v>29</v>
      </c>
      <c r="O26">
        <v>13</v>
      </c>
      <c r="P26">
        <v>7</v>
      </c>
      <c r="Q26">
        <v>2</v>
      </c>
      <c r="R26">
        <v>1</v>
      </c>
      <c r="S26">
        <v>2</v>
      </c>
      <c r="T26">
        <v>4</v>
      </c>
      <c r="U26">
        <v>1</v>
      </c>
      <c r="AO26">
        <f t="shared" si="1"/>
        <v>59</v>
      </c>
      <c r="AP26">
        <f t="shared" si="2"/>
        <v>118</v>
      </c>
    </row>
    <row r="27" spans="1:42" x14ac:dyDescent="0.3">
      <c r="A27">
        <v>26</v>
      </c>
      <c r="B27" t="s">
        <v>70</v>
      </c>
      <c r="M27" t="s">
        <v>85</v>
      </c>
      <c r="N27">
        <v>67</v>
      </c>
      <c r="AO27">
        <f t="shared" si="1"/>
        <v>67</v>
      </c>
      <c r="AP27">
        <f t="shared" si="2"/>
        <v>134</v>
      </c>
    </row>
    <row r="28" spans="1:42" x14ac:dyDescent="0.3">
      <c r="A28">
        <v>27</v>
      </c>
      <c r="B28" t="s">
        <v>70</v>
      </c>
      <c r="C28" t="s">
        <v>81</v>
      </c>
      <c r="D28" t="s">
        <v>86</v>
      </c>
      <c r="M28" t="s">
        <v>87</v>
      </c>
      <c r="N28">
        <v>29</v>
      </c>
      <c r="O28">
        <v>6</v>
      </c>
      <c r="P28">
        <v>3</v>
      </c>
      <c r="Q28">
        <v>21</v>
      </c>
      <c r="R28">
        <v>1</v>
      </c>
      <c r="S28">
        <v>1</v>
      </c>
      <c r="AO28">
        <f t="shared" si="1"/>
        <v>61</v>
      </c>
      <c r="AP28">
        <f t="shared" si="2"/>
        <v>122</v>
      </c>
    </row>
    <row r="29" spans="1:42" x14ac:dyDescent="0.3">
      <c r="A29">
        <v>28</v>
      </c>
      <c r="B29" t="s">
        <v>70</v>
      </c>
      <c r="M29" t="s">
        <v>88</v>
      </c>
      <c r="N29">
        <v>107</v>
      </c>
      <c r="AO29">
        <f t="shared" si="1"/>
        <v>107</v>
      </c>
      <c r="AP29">
        <f t="shared" si="2"/>
        <v>214</v>
      </c>
    </row>
    <row r="30" spans="1:42" x14ac:dyDescent="0.3">
      <c r="A30">
        <v>29</v>
      </c>
      <c r="B30" t="s">
        <v>70</v>
      </c>
      <c r="M30" t="s">
        <v>88</v>
      </c>
      <c r="N30">
        <v>107</v>
      </c>
      <c r="AO30">
        <f t="shared" si="1"/>
        <v>107</v>
      </c>
      <c r="AP30">
        <f t="shared" si="2"/>
        <v>214</v>
      </c>
    </row>
    <row r="31" spans="1:42" x14ac:dyDescent="0.3">
      <c r="A31">
        <v>30</v>
      </c>
      <c r="B31" t="s">
        <v>70</v>
      </c>
      <c r="C31" t="s">
        <v>71</v>
      </c>
      <c r="D31" t="s">
        <v>76</v>
      </c>
      <c r="M31" t="s">
        <v>91</v>
      </c>
      <c r="N31">
        <v>62</v>
      </c>
      <c r="O31">
        <v>14</v>
      </c>
      <c r="P31">
        <v>8</v>
      </c>
      <c r="Q31">
        <v>5</v>
      </c>
      <c r="R31">
        <v>2</v>
      </c>
      <c r="AO31">
        <f t="shared" si="1"/>
        <v>91</v>
      </c>
      <c r="AP31">
        <f t="shared" si="2"/>
        <v>182</v>
      </c>
    </row>
    <row r="32" spans="1:42" x14ac:dyDescent="0.3">
      <c r="A32">
        <v>31</v>
      </c>
      <c r="B32" t="s">
        <v>70</v>
      </c>
      <c r="C32" t="s">
        <v>88</v>
      </c>
      <c r="D32" t="s">
        <v>89</v>
      </c>
      <c r="E32" t="s">
        <v>90</v>
      </c>
      <c r="M32" t="s">
        <v>57</v>
      </c>
      <c r="N32">
        <v>107</v>
      </c>
      <c r="O32">
        <v>13</v>
      </c>
      <c r="P32">
        <v>15</v>
      </c>
      <c r="Q32">
        <v>173</v>
      </c>
      <c r="R32">
        <v>61</v>
      </c>
      <c r="S32">
        <v>125</v>
      </c>
      <c r="T32">
        <v>0</v>
      </c>
      <c r="AO32">
        <f t="shared" si="1"/>
        <v>494</v>
      </c>
      <c r="AP32">
        <f t="shared" si="2"/>
        <v>988</v>
      </c>
    </row>
    <row r="33" spans="1:42" x14ac:dyDescent="0.3">
      <c r="A33">
        <v>32</v>
      </c>
      <c r="B33" t="s">
        <v>57</v>
      </c>
      <c r="C33" t="s">
        <v>90</v>
      </c>
      <c r="M33" t="s">
        <v>89</v>
      </c>
      <c r="N33">
        <v>0</v>
      </c>
      <c r="O33">
        <v>111</v>
      </c>
      <c r="P33">
        <v>14</v>
      </c>
      <c r="AO33">
        <f t="shared" si="1"/>
        <v>125</v>
      </c>
      <c r="AP33">
        <f t="shared" si="2"/>
        <v>250</v>
      </c>
    </row>
    <row r="34" spans="1:42" x14ac:dyDescent="0.3">
      <c r="A34">
        <v>33</v>
      </c>
      <c r="B34" t="s">
        <v>57</v>
      </c>
      <c r="C34" t="s">
        <v>90</v>
      </c>
      <c r="D34" t="s">
        <v>89</v>
      </c>
      <c r="E34" t="s">
        <v>91</v>
      </c>
      <c r="F34" t="s">
        <v>76</v>
      </c>
      <c r="G34" s="15"/>
      <c r="M34" t="s">
        <v>77</v>
      </c>
      <c r="N34">
        <v>0</v>
      </c>
      <c r="O34">
        <v>111</v>
      </c>
      <c r="P34">
        <v>46</v>
      </c>
      <c r="Q34">
        <v>11</v>
      </c>
      <c r="R34">
        <v>4</v>
      </c>
      <c r="S34">
        <v>18</v>
      </c>
      <c r="T34">
        <v>1</v>
      </c>
      <c r="U34">
        <v>7</v>
      </c>
      <c r="V34">
        <v>2</v>
      </c>
      <c r="W34">
        <v>4</v>
      </c>
      <c r="AO34">
        <f t="shared" si="1"/>
        <v>204</v>
      </c>
      <c r="AP34">
        <f t="shared" si="2"/>
        <v>408</v>
      </c>
    </row>
    <row r="35" spans="1:42" x14ac:dyDescent="0.3">
      <c r="A35">
        <v>34</v>
      </c>
      <c r="B35" t="s">
        <v>56</v>
      </c>
      <c r="M35" t="s">
        <v>55</v>
      </c>
      <c r="N35">
        <v>48</v>
      </c>
      <c r="AO35">
        <f t="shared" si="1"/>
        <v>48</v>
      </c>
      <c r="AP35">
        <f t="shared" si="2"/>
        <v>96</v>
      </c>
    </row>
    <row r="36" spans="1:42" x14ac:dyDescent="0.3">
      <c r="A36">
        <v>35</v>
      </c>
      <c r="B36" t="s">
        <v>56</v>
      </c>
      <c r="M36" t="s">
        <v>63</v>
      </c>
      <c r="N36">
        <v>101</v>
      </c>
      <c r="AO36">
        <f t="shared" si="1"/>
        <v>101</v>
      </c>
      <c r="AP36">
        <f t="shared" si="2"/>
        <v>202</v>
      </c>
    </row>
    <row r="37" spans="1:42" x14ac:dyDescent="0.3">
      <c r="A37">
        <v>36</v>
      </c>
      <c r="B37" t="s">
        <v>56</v>
      </c>
      <c r="C37" t="s">
        <v>92</v>
      </c>
      <c r="D37" t="s">
        <v>93</v>
      </c>
      <c r="E37" t="s">
        <v>94</v>
      </c>
      <c r="M37" t="s">
        <v>78</v>
      </c>
      <c r="N37">
        <v>66</v>
      </c>
      <c r="O37">
        <v>36</v>
      </c>
      <c r="P37">
        <v>14</v>
      </c>
      <c r="Q37">
        <v>23</v>
      </c>
      <c r="R37">
        <v>3</v>
      </c>
      <c r="S37">
        <v>8</v>
      </c>
      <c r="T37">
        <v>47</v>
      </c>
      <c r="AO37">
        <f t="shared" si="1"/>
        <v>197</v>
      </c>
      <c r="AP37">
        <f t="shared" si="2"/>
        <v>394</v>
      </c>
    </row>
    <row r="38" spans="1:42" x14ac:dyDescent="0.3">
      <c r="A38">
        <v>37</v>
      </c>
      <c r="B38" t="s">
        <v>56</v>
      </c>
      <c r="C38" t="s">
        <v>63</v>
      </c>
      <c r="D38" t="s">
        <v>69</v>
      </c>
      <c r="E38" t="s">
        <v>68</v>
      </c>
      <c r="F38" t="s">
        <v>67</v>
      </c>
      <c r="M38" t="s">
        <v>66</v>
      </c>
      <c r="N38">
        <v>101</v>
      </c>
      <c r="O38">
        <v>22</v>
      </c>
      <c r="P38">
        <v>9</v>
      </c>
      <c r="Q38">
        <v>8</v>
      </c>
      <c r="R38">
        <v>4</v>
      </c>
      <c r="S38">
        <v>3</v>
      </c>
      <c r="T38">
        <v>20</v>
      </c>
      <c r="AO38">
        <f t="shared" si="1"/>
        <v>167</v>
      </c>
      <c r="AP38">
        <f t="shared" si="2"/>
        <v>334</v>
      </c>
    </row>
    <row r="39" spans="1:42" x14ac:dyDescent="0.3">
      <c r="A39">
        <v>38</v>
      </c>
      <c r="B39" t="s">
        <v>57</v>
      </c>
      <c r="C39" t="s">
        <v>37</v>
      </c>
      <c r="M39" t="s">
        <v>95</v>
      </c>
      <c r="N39">
        <v>0</v>
      </c>
      <c r="O39">
        <v>192</v>
      </c>
      <c r="AO39">
        <f t="shared" si="1"/>
        <v>192</v>
      </c>
      <c r="AP39">
        <f t="shared" si="2"/>
        <v>384</v>
      </c>
    </row>
    <row r="40" spans="1:42" x14ac:dyDescent="0.3">
      <c r="A40">
        <v>39</v>
      </c>
      <c r="B40" t="s">
        <v>57</v>
      </c>
      <c r="C40" t="s">
        <v>37</v>
      </c>
      <c r="D40" t="s">
        <v>96</v>
      </c>
      <c r="E40" t="s">
        <v>92</v>
      </c>
      <c r="M40" t="s">
        <v>93</v>
      </c>
      <c r="N40">
        <v>0</v>
      </c>
      <c r="O40">
        <v>223</v>
      </c>
      <c r="P40">
        <v>61</v>
      </c>
      <c r="Q40">
        <v>56</v>
      </c>
      <c r="R40">
        <v>19</v>
      </c>
      <c r="S40">
        <v>6</v>
      </c>
      <c r="T40">
        <v>10</v>
      </c>
      <c r="U40">
        <v>23</v>
      </c>
      <c r="AO40">
        <f t="shared" si="1"/>
        <v>398</v>
      </c>
      <c r="AP40">
        <f t="shared" si="2"/>
        <v>796</v>
      </c>
    </row>
    <row r="41" spans="1:42" x14ac:dyDescent="0.3">
      <c r="A41">
        <v>40</v>
      </c>
      <c r="B41" t="s">
        <v>57</v>
      </c>
      <c r="C41" t="s">
        <v>37</v>
      </c>
      <c r="M41" t="s">
        <v>96</v>
      </c>
      <c r="N41">
        <v>0</v>
      </c>
      <c r="O41">
        <v>223</v>
      </c>
      <c r="P41">
        <v>19</v>
      </c>
      <c r="AO41">
        <f t="shared" si="1"/>
        <v>242</v>
      </c>
      <c r="AP41">
        <f t="shared" si="2"/>
        <v>484</v>
      </c>
    </row>
    <row r="42" spans="1:42" x14ac:dyDescent="0.3">
      <c r="A42">
        <v>41</v>
      </c>
      <c r="B42" t="s">
        <v>57</v>
      </c>
      <c r="C42" t="s">
        <v>37</v>
      </c>
      <c r="D42" t="s">
        <v>96</v>
      </c>
      <c r="M42" t="s">
        <v>92</v>
      </c>
      <c r="N42">
        <v>0</v>
      </c>
      <c r="O42">
        <v>223</v>
      </c>
      <c r="P42">
        <v>61</v>
      </c>
      <c r="Q42">
        <v>6</v>
      </c>
      <c r="R42">
        <v>22</v>
      </c>
      <c r="AO42">
        <f t="shared" si="1"/>
        <v>312</v>
      </c>
      <c r="AP42">
        <f t="shared" si="2"/>
        <v>624</v>
      </c>
    </row>
    <row r="43" spans="1:42" x14ac:dyDescent="0.3">
      <c r="A43">
        <v>42</v>
      </c>
      <c r="B43" t="s">
        <v>57</v>
      </c>
      <c r="C43" t="s">
        <v>37</v>
      </c>
      <c r="D43" t="s">
        <v>96</v>
      </c>
      <c r="E43" t="s">
        <v>92</v>
      </c>
      <c r="F43" t="s">
        <v>93</v>
      </c>
      <c r="G43" t="s">
        <v>94</v>
      </c>
      <c r="H43" t="s">
        <v>78</v>
      </c>
      <c r="I43" t="s">
        <v>79</v>
      </c>
      <c r="M43" t="s">
        <v>80</v>
      </c>
      <c r="N43">
        <v>0</v>
      </c>
      <c r="O43">
        <v>223</v>
      </c>
      <c r="P43">
        <v>61</v>
      </c>
      <c r="Q43">
        <v>56</v>
      </c>
      <c r="R43">
        <v>28</v>
      </c>
      <c r="S43">
        <v>12</v>
      </c>
      <c r="T43">
        <v>13</v>
      </c>
      <c r="U43">
        <v>22</v>
      </c>
      <c r="V43">
        <v>4</v>
      </c>
      <c r="W43">
        <v>10</v>
      </c>
      <c r="X43">
        <v>2</v>
      </c>
      <c r="Y43">
        <v>25</v>
      </c>
      <c r="Z43">
        <v>1</v>
      </c>
      <c r="AA43">
        <v>8</v>
      </c>
      <c r="AB43">
        <v>1</v>
      </c>
      <c r="AC43">
        <v>52</v>
      </c>
      <c r="AD43">
        <v>4</v>
      </c>
      <c r="AE43">
        <v>3</v>
      </c>
      <c r="AO43">
        <f t="shared" si="1"/>
        <v>525</v>
      </c>
      <c r="AP43">
        <f t="shared" si="2"/>
        <v>1050</v>
      </c>
    </row>
    <row r="44" spans="1:42" x14ac:dyDescent="0.3">
      <c r="A44">
        <v>43</v>
      </c>
      <c r="B44" t="s">
        <v>57</v>
      </c>
      <c r="C44" t="s">
        <v>37</v>
      </c>
      <c r="M44" t="s">
        <v>56</v>
      </c>
      <c r="N44">
        <v>0</v>
      </c>
      <c r="O44">
        <v>916</v>
      </c>
      <c r="P44">
        <v>70</v>
      </c>
      <c r="AO44">
        <f t="shared" si="1"/>
        <v>986</v>
      </c>
      <c r="AP44">
        <f t="shared" si="2"/>
        <v>1972</v>
      </c>
    </row>
    <row r="45" spans="1:42" x14ac:dyDescent="0.3">
      <c r="A45">
        <v>44</v>
      </c>
      <c r="B45" t="s">
        <v>57</v>
      </c>
      <c r="C45" t="s">
        <v>37</v>
      </c>
      <c r="D45" t="s">
        <v>56</v>
      </c>
      <c r="E45" t="s">
        <v>55</v>
      </c>
      <c r="F45" t="s">
        <v>54</v>
      </c>
      <c r="G45" t="s">
        <v>53</v>
      </c>
      <c r="M45" t="s">
        <v>52</v>
      </c>
      <c r="N45">
        <v>0</v>
      </c>
      <c r="O45">
        <v>916</v>
      </c>
      <c r="P45">
        <v>50</v>
      </c>
      <c r="Q45">
        <v>18</v>
      </c>
      <c r="R45">
        <v>70</v>
      </c>
      <c r="S45">
        <v>3</v>
      </c>
      <c r="T45">
        <v>60</v>
      </c>
      <c r="U45">
        <v>9</v>
      </c>
      <c r="V45">
        <v>8</v>
      </c>
      <c r="W45">
        <v>9</v>
      </c>
      <c r="X45">
        <v>3</v>
      </c>
      <c r="AO45">
        <f t="shared" si="1"/>
        <v>1146</v>
      </c>
      <c r="AP45">
        <f t="shared" si="2"/>
        <v>2292</v>
      </c>
    </row>
    <row r="46" spans="1:42" x14ac:dyDescent="0.3">
      <c r="A46">
        <v>45</v>
      </c>
      <c r="B46" t="s">
        <v>57</v>
      </c>
      <c r="C46" t="s">
        <v>90</v>
      </c>
      <c r="D46" t="s">
        <v>97</v>
      </c>
      <c r="E46" t="s">
        <v>98</v>
      </c>
      <c r="F46" t="s">
        <v>99</v>
      </c>
      <c r="G46" t="s">
        <v>100</v>
      </c>
      <c r="M46" t="s">
        <v>101</v>
      </c>
      <c r="N46">
        <v>0</v>
      </c>
      <c r="O46">
        <v>32</v>
      </c>
      <c r="P46">
        <v>22</v>
      </c>
      <c r="Q46">
        <v>10</v>
      </c>
      <c r="R46">
        <v>5</v>
      </c>
      <c r="S46">
        <v>2</v>
      </c>
      <c r="T46">
        <v>1</v>
      </c>
      <c r="U46">
        <v>2</v>
      </c>
      <c r="V46">
        <v>1</v>
      </c>
      <c r="AO46">
        <f t="shared" si="1"/>
        <v>75</v>
      </c>
      <c r="AP46">
        <f t="shared" si="2"/>
        <v>150</v>
      </c>
    </row>
    <row r="47" spans="1:42" x14ac:dyDescent="0.3">
      <c r="A47">
        <v>46</v>
      </c>
      <c r="B47" t="s">
        <v>57</v>
      </c>
      <c r="C47" t="s">
        <v>102</v>
      </c>
      <c r="D47" t="s">
        <v>103</v>
      </c>
      <c r="E47" t="s">
        <v>104</v>
      </c>
      <c r="M47" t="s">
        <v>98</v>
      </c>
      <c r="N47">
        <v>520</v>
      </c>
      <c r="O47">
        <v>171</v>
      </c>
      <c r="P47">
        <v>49</v>
      </c>
      <c r="Q47">
        <v>39</v>
      </c>
      <c r="R47">
        <v>3</v>
      </c>
      <c r="S47">
        <v>4</v>
      </c>
      <c r="T47">
        <v>1</v>
      </c>
      <c r="AO47">
        <f t="shared" si="1"/>
        <v>787</v>
      </c>
      <c r="AP47">
        <f t="shared" si="2"/>
        <v>1574</v>
      </c>
    </row>
    <row r="48" spans="1:42" x14ac:dyDescent="0.3">
      <c r="A48">
        <v>47</v>
      </c>
      <c r="B48" t="s">
        <v>57</v>
      </c>
      <c r="C48" t="s">
        <v>90</v>
      </c>
      <c r="D48" t="s">
        <v>97</v>
      </c>
      <c r="M48" t="s">
        <v>98</v>
      </c>
      <c r="N48">
        <v>0</v>
      </c>
      <c r="O48">
        <v>32</v>
      </c>
      <c r="P48">
        <v>11</v>
      </c>
      <c r="Q48">
        <v>5</v>
      </c>
      <c r="R48">
        <v>1</v>
      </c>
      <c r="AO48">
        <f t="shared" si="1"/>
        <v>49</v>
      </c>
      <c r="AP48">
        <f t="shared" si="2"/>
        <v>98</v>
      </c>
    </row>
    <row r="49" spans="1:42" x14ac:dyDescent="0.3">
      <c r="A49">
        <v>48</v>
      </c>
      <c r="B49" t="s">
        <v>57</v>
      </c>
      <c r="C49" t="s">
        <v>102</v>
      </c>
      <c r="M49" t="s">
        <v>103</v>
      </c>
      <c r="N49">
        <v>520</v>
      </c>
      <c r="O49">
        <v>171</v>
      </c>
      <c r="P49">
        <v>39</v>
      </c>
      <c r="AO49">
        <f t="shared" si="1"/>
        <v>730</v>
      </c>
      <c r="AP49">
        <f t="shared" si="2"/>
        <v>1460</v>
      </c>
    </row>
    <row r="50" spans="1:42" x14ac:dyDescent="0.3">
      <c r="A50">
        <v>49</v>
      </c>
      <c r="B50" t="s">
        <v>57</v>
      </c>
      <c r="C50" t="s">
        <v>102</v>
      </c>
      <c r="D50" t="s">
        <v>103</v>
      </c>
      <c r="E50" t="s">
        <v>105</v>
      </c>
      <c r="F50" t="s">
        <v>104</v>
      </c>
      <c r="M50" t="s">
        <v>106</v>
      </c>
      <c r="N50">
        <v>520</v>
      </c>
      <c r="O50">
        <v>171</v>
      </c>
      <c r="P50">
        <v>31</v>
      </c>
      <c r="Q50">
        <v>45</v>
      </c>
      <c r="R50">
        <v>39</v>
      </c>
      <c r="S50">
        <v>6</v>
      </c>
      <c r="T50">
        <v>10</v>
      </c>
      <c r="U50">
        <v>2</v>
      </c>
      <c r="V50">
        <v>1</v>
      </c>
      <c r="AO50">
        <f t="shared" si="1"/>
        <v>825</v>
      </c>
      <c r="AP50">
        <f t="shared" si="2"/>
        <v>1650</v>
      </c>
    </row>
    <row r="51" spans="1:42" x14ac:dyDescent="0.3">
      <c r="A51">
        <v>50</v>
      </c>
      <c r="B51" t="s">
        <v>57</v>
      </c>
      <c r="C51" t="s">
        <v>102</v>
      </c>
      <c r="D51" t="s">
        <v>103</v>
      </c>
      <c r="E51" t="s">
        <v>105</v>
      </c>
      <c r="M51" t="s">
        <v>106</v>
      </c>
      <c r="N51">
        <v>520</v>
      </c>
      <c r="O51">
        <v>171</v>
      </c>
      <c r="P51">
        <v>31</v>
      </c>
      <c r="Q51">
        <v>7</v>
      </c>
      <c r="R51">
        <v>39</v>
      </c>
      <c r="S51">
        <v>6</v>
      </c>
      <c r="T51">
        <v>7</v>
      </c>
      <c r="U51">
        <v>1</v>
      </c>
      <c r="AO51">
        <f t="shared" si="1"/>
        <v>782</v>
      </c>
      <c r="AP51">
        <f t="shared" si="2"/>
        <v>1564</v>
      </c>
    </row>
    <row r="52" spans="1:42" x14ac:dyDescent="0.3">
      <c r="A52">
        <v>51</v>
      </c>
      <c r="B52" t="s">
        <v>57</v>
      </c>
      <c r="C52" t="s">
        <v>102</v>
      </c>
      <c r="D52" t="s">
        <v>103</v>
      </c>
      <c r="M52" t="s">
        <v>105</v>
      </c>
      <c r="N52">
        <v>520</v>
      </c>
      <c r="O52">
        <v>171</v>
      </c>
      <c r="P52">
        <v>31</v>
      </c>
      <c r="Q52">
        <v>42</v>
      </c>
      <c r="R52">
        <v>6</v>
      </c>
      <c r="AO52">
        <f t="shared" si="1"/>
        <v>770</v>
      </c>
      <c r="AP52">
        <f t="shared" si="2"/>
        <v>1540</v>
      </c>
    </row>
    <row r="53" spans="1:42" x14ac:dyDescent="0.3">
      <c r="A53">
        <v>52</v>
      </c>
      <c r="B53" t="s">
        <v>57</v>
      </c>
      <c r="C53" t="s">
        <v>102</v>
      </c>
      <c r="D53" t="s">
        <v>103</v>
      </c>
      <c r="M53" t="s">
        <v>107</v>
      </c>
      <c r="N53">
        <v>520</v>
      </c>
      <c r="O53">
        <v>171</v>
      </c>
      <c r="P53">
        <v>17</v>
      </c>
      <c r="Q53">
        <v>39</v>
      </c>
      <c r="R53">
        <v>2</v>
      </c>
      <c r="S53">
        <v>6</v>
      </c>
      <c r="AO53">
        <f t="shared" si="1"/>
        <v>755</v>
      </c>
      <c r="AP53">
        <f t="shared" si="2"/>
        <v>1510</v>
      </c>
    </row>
    <row r="54" spans="1:42" x14ac:dyDescent="0.3">
      <c r="A54">
        <v>53</v>
      </c>
      <c r="B54" t="s">
        <v>57</v>
      </c>
      <c r="C54" t="s">
        <v>108</v>
      </c>
      <c r="D54" t="s">
        <v>109</v>
      </c>
      <c r="E54" t="s">
        <v>110</v>
      </c>
      <c r="F54" t="s">
        <v>111</v>
      </c>
      <c r="M54" t="s">
        <v>112</v>
      </c>
      <c r="N54">
        <v>0</v>
      </c>
      <c r="O54">
        <v>34</v>
      </c>
      <c r="P54">
        <v>16</v>
      </c>
      <c r="Q54">
        <v>20</v>
      </c>
      <c r="R54">
        <v>3</v>
      </c>
      <c r="S54">
        <v>2</v>
      </c>
      <c r="T54">
        <v>9</v>
      </c>
      <c r="U54">
        <v>2</v>
      </c>
      <c r="AO54">
        <f t="shared" si="1"/>
        <v>86</v>
      </c>
      <c r="AP54">
        <f t="shared" si="2"/>
        <v>172</v>
      </c>
    </row>
    <row r="55" spans="1:42" x14ac:dyDescent="0.3">
      <c r="A55">
        <v>54</v>
      </c>
      <c r="B55" t="s">
        <v>57</v>
      </c>
      <c r="C55" t="s">
        <v>108</v>
      </c>
      <c r="D55" t="s">
        <v>36</v>
      </c>
      <c r="M55" t="s">
        <v>113</v>
      </c>
      <c r="N55">
        <v>0</v>
      </c>
      <c r="O55">
        <v>100</v>
      </c>
      <c r="P55">
        <v>28</v>
      </c>
      <c r="Q55">
        <v>6</v>
      </c>
      <c r="R55">
        <v>8</v>
      </c>
      <c r="AO55">
        <f t="shared" si="1"/>
        <v>142</v>
      </c>
      <c r="AP55">
        <f t="shared" si="2"/>
        <v>284</v>
      </c>
    </row>
    <row r="56" spans="1:42" x14ac:dyDescent="0.3">
      <c r="A56">
        <v>55</v>
      </c>
      <c r="B56" t="s">
        <v>57</v>
      </c>
      <c r="C56" t="s">
        <v>114</v>
      </c>
      <c r="D56" t="s">
        <v>36</v>
      </c>
      <c r="E56" t="s">
        <v>113</v>
      </c>
      <c r="F56" t="s">
        <v>115</v>
      </c>
      <c r="M56" t="s">
        <v>116</v>
      </c>
      <c r="N56">
        <v>0</v>
      </c>
      <c r="O56">
        <v>100</v>
      </c>
      <c r="P56">
        <v>28</v>
      </c>
      <c r="Q56">
        <v>8</v>
      </c>
      <c r="R56">
        <v>5</v>
      </c>
      <c r="S56">
        <v>8</v>
      </c>
      <c r="T56">
        <v>10</v>
      </c>
      <c r="U56">
        <v>5</v>
      </c>
      <c r="V56">
        <v>4</v>
      </c>
      <c r="AO56">
        <f t="shared" si="1"/>
        <v>168</v>
      </c>
      <c r="AP56">
        <f t="shared" si="2"/>
        <v>336</v>
      </c>
    </row>
    <row r="57" spans="1:42" x14ac:dyDescent="0.3">
      <c r="A57">
        <v>56</v>
      </c>
      <c r="B57" t="s">
        <v>57</v>
      </c>
      <c r="C57" t="s">
        <v>108</v>
      </c>
      <c r="M57" t="s">
        <v>109</v>
      </c>
      <c r="N57">
        <v>0</v>
      </c>
      <c r="O57">
        <v>34</v>
      </c>
      <c r="P57">
        <v>2</v>
      </c>
      <c r="AO57">
        <f t="shared" si="1"/>
        <v>36</v>
      </c>
      <c r="AP57">
        <f t="shared" si="2"/>
        <v>72</v>
      </c>
    </row>
    <row r="58" spans="1:42" x14ac:dyDescent="0.3">
      <c r="A58">
        <v>57</v>
      </c>
      <c r="B58" t="s">
        <v>57</v>
      </c>
      <c r="M58" t="s">
        <v>108</v>
      </c>
      <c r="N58">
        <v>313</v>
      </c>
      <c r="AO58">
        <f t="shared" ref="AO58" si="3">SUM(N58:AN58)</f>
        <v>313</v>
      </c>
      <c r="AP58">
        <f t="shared" ref="AP58" si="4">AO58*2</f>
        <v>626</v>
      </c>
    </row>
    <row r="59" spans="1:42" x14ac:dyDescent="0.3">
      <c r="A59">
        <v>58</v>
      </c>
      <c r="B59" t="s">
        <v>57</v>
      </c>
      <c r="C59" t="s">
        <v>108</v>
      </c>
      <c r="D59" t="s">
        <v>36</v>
      </c>
      <c r="E59" t="s">
        <v>113</v>
      </c>
      <c r="F59" t="s">
        <v>117</v>
      </c>
      <c r="M59" t="s">
        <v>118</v>
      </c>
      <c r="N59">
        <v>0</v>
      </c>
      <c r="O59">
        <v>100</v>
      </c>
      <c r="P59">
        <v>28</v>
      </c>
      <c r="Q59">
        <v>13</v>
      </c>
      <c r="R59">
        <v>6</v>
      </c>
      <c r="S59">
        <v>11</v>
      </c>
      <c r="T59">
        <v>4</v>
      </c>
      <c r="U59">
        <v>1</v>
      </c>
      <c r="AO59">
        <f t="shared" si="1"/>
        <v>163</v>
      </c>
      <c r="AP59">
        <f t="shared" si="2"/>
        <v>326</v>
      </c>
    </row>
    <row r="60" spans="1:42" x14ac:dyDescent="0.3">
      <c r="A60">
        <v>59</v>
      </c>
      <c r="B60" t="s">
        <v>57</v>
      </c>
      <c r="C60" t="s">
        <v>108</v>
      </c>
      <c r="D60" t="s">
        <v>36</v>
      </c>
      <c r="E60" t="s">
        <v>113</v>
      </c>
      <c r="F60" t="s">
        <v>117</v>
      </c>
      <c r="G60" t="s">
        <v>118</v>
      </c>
      <c r="M60" t="s">
        <v>119</v>
      </c>
      <c r="N60">
        <v>0</v>
      </c>
      <c r="O60">
        <v>100</v>
      </c>
      <c r="P60">
        <v>28</v>
      </c>
      <c r="Q60">
        <v>13</v>
      </c>
      <c r="R60">
        <v>2</v>
      </c>
      <c r="S60">
        <v>6</v>
      </c>
      <c r="T60">
        <v>11</v>
      </c>
      <c r="U60">
        <v>4</v>
      </c>
      <c r="V60">
        <v>2</v>
      </c>
      <c r="AO60">
        <f t="shared" si="1"/>
        <v>166</v>
      </c>
      <c r="AP60">
        <f t="shared" si="2"/>
        <v>332</v>
      </c>
    </row>
    <row r="61" spans="1:42" x14ac:dyDescent="0.3">
      <c r="A61">
        <v>60</v>
      </c>
      <c r="B61" t="s">
        <v>57</v>
      </c>
      <c r="C61" t="s">
        <v>108</v>
      </c>
      <c r="D61" t="s">
        <v>109</v>
      </c>
      <c r="M61" t="s">
        <v>107</v>
      </c>
      <c r="N61">
        <v>0</v>
      </c>
      <c r="O61">
        <v>51</v>
      </c>
      <c r="P61">
        <v>2</v>
      </c>
      <c r="Q61">
        <v>3</v>
      </c>
      <c r="AO61">
        <f t="shared" si="1"/>
        <v>56</v>
      </c>
      <c r="AP61">
        <f t="shared" si="2"/>
        <v>112</v>
      </c>
    </row>
    <row r="62" spans="1:42" x14ac:dyDescent="0.3">
      <c r="A62">
        <v>61</v>
      </c>
      <c r="B62" t="s">
        <v>57</v>
      </c>
      <c r="C62" t="s">
        <v>108</v>
      </c>
      <c r="M62" t="s">
        <v>36</v>
      </c>
      <c r="N62">
        <v>0</v>
      </c>
      <c r="O62">
        <v>100</v>
      </c>
      <c r="P62">
        <v>5</v>
      </c>
      <c r="AO62">
        <f t="shared" si="1"/>
        <v>105</v>
      </c>
      <c r="AP62">
        <f t="shared" si="2"/>
        <v>210</v>
      </c>
    </row>
    <row r="63" spans="1:42" x14ac:dyDescent="0.3">
      <c r="A63">
        <v>62</v>
      </c>
      <c r="B63" t="s">
        <v>57</v>
      </c>
      <c r="C63" t="s">
        <v>108</v>
      </c>
      <c r="D63" t="s">
        <v>36</v>
      </c>
      <c r="E63" t="s">
        <v>113</v>
      </c>
      <c r="M63" t="s">
        <v>117</v>
      </c>
      <c r="N63">
        <v>100</v>
      </c>
      <c r="O63">
        <v>37</v>
      </c>
      <c r="P63">
        <v>6</v>
      </c>
      <c r="Q63">
        <v>10</v>
      </c>
      <c r="R63">
        <v>3</v>
      </c>
      <c r="AO63">
        <f t="shared" si="1"/>
        <v>156</v>
      </c>
      <c r="AP63">
        <f t="shared" si="2"/>
        <v>312</v>
      </c>
    </row>
    <row r="64" spans="1:42" x14ac:dyDescent="0.3">
      <c r="A64">
        <v>63</v>
      </c>
      <c r="B64" t="s">
        <v>36</v>
      </c>
      <c r="C64" t="s">
        <v>113</v>
      </c>
      <c r="D64" t="s">
        <v>115</v>
      </c>
      <c r="E64" t="s">
        <v>116</v>
      </c>
      <c r="M64" t="s">
        <v>120</v>
      </c>
      <c r="N64">
        <v>8</v>
      </c>
      <c r="O64">
        <v>3</v>
      </c>
      <c r="P64">
        <v>6</v>
      </c>
      <c r="Q64">
        <v>6</v>
      </c>
      <c r="R64">
        <v>9</v>
      </c>
      <c r="AO64">
        <f t="shared" si="1"/>
        <v>32</v>
      </c>
      <c r="AP64">
        <f t="shared" si="2"/>
        <v>64</v>
      </c>
    </row>
    <row r="65" spans="1:42" x14ac:dyDescent="0.3">
      <c r="A65">
        <v>64</v>
      </c>
      <c r="B65" t="s">
        <v>36</v>
      </c>
      <c r="M65" t="s">
        <v>113</v>
      </c>
      <c r="N65">
        <v>8</v>
      </c>
      <c r="AO65">
        <f t="shared" ref="AO65:AO85" si="5">SUM(N65:AN65)</f>
        <v>8</v>
      </c>
      <c r="AP65">
        <f t="shared" ref="AP65:AP85" si="6">AO65*2</f>
        <v>16</v>
      </c>
    </row>
    <row r="66" spans="1:42" x14ac:dyDescent="0.3">
      <c r="A66">
        <v>65</v>
      </c>
      <c r="B66" t="s">
        <v>57</v>
      </c>
      <c r="C66" t="s">
        <v>121</v>
      </c>
      <c r="D66" t="s">
        <v>125</v>
      </c>
      <c r="E66" t="s">
        <v>129</v>
      </c>
      <c r="M66" t="s">
        <v>124</v>
      </c>
      <c r="N66">
        <v>54</v>
      </c>
      <c r="O66">
        <v>39</v>
      </c>
      <c r="P66">
        <v>9</v>
      </c>
      <c r="Q66">
        <v>21</v>
      </c>
      <c r="R66">
        <v>2</v>
      </c>
      <c r="S66">
        <v>1</v>
      </c>
      <c r="AO66">
        <f t="shared" si="5"/>
        <v>126</v>
      </c>
      <c r="AP66">
        <f t="shared" si="6"/>
        <v>252</v>
      </c>
    </row>
    <row r="67" spans="1:42" x14ac:dyDescent="0.3">
      <c r="A67">
        <v>66</v>
      </c>
      <c r="B67" t="s">
        <v>57</v>
      </c>
      <c r="C67" t="s">
        <v>121</v>
      </c>
      <c r="M67" t="s">
        <v>125</v>
      </c>
      <c r="N67">
        <v>54</v>
      </c>
      <c r="O67">
        <v>31</v>
      </c>
      <c r="P67">
        <v>19</v>
      </c>
      <c r="AO67">
        <f t="shared" si="5"/>
        <v>104</v>
      </c>
      <c r="AP67">
        <f t="shared" si="6"/>
        <v>208</v>
      </c>
    </row>
    <row r="68" spans="1:42" x14ac:dyDescent="0.3">
      <c r="A68">
        <v>67</v>
      </c>
      <c r="B68" t="s">
        <v>57</v>
      </c>
      <c r="C68" t="s">
        <v>126</v>
      </c>
      <c r="M68" t="s">
        <v>123</v>
      </c>
      <c r="N68">
        <v>52</v>
      </c>
      <c r="O68">
        <v>20</v>
      </c>
      <c r="P68">
        <v>2</v>
      </c>
      <c r="AO68">
        <f t="shared" si="5"/>
        <v>74</v>
      </c>
      <c r="AP68">
        <f t="shared" si="6"/>
        <v>148</v>
      </c>
    </row>
    <row r="69" spans="1:42" x14ac:dyDescent="0.3">
      <c r="A69">
        <v>68</v>
      </c>
      <c r="B69" t="s">
        <v>57</v>
      </c>
      <c r="C69" t="s">
        <v>121</v>
      </c>
      <c r="D69" t="s">
        <v>122</v>
      </c>
      <c r="E69" t="s">
        <v>123</v>
      </c>
      <c r="M69" t="s">
        <v>124</v>
      </c>
      <c r="N69">
        <v>54</v>
      </c>
      <c r="O69">
        <v>29</v>
      </c>
      <c r="P69">
        <v>5</v>
      </c>
      <c r="Q69">
        <v>2</v>
      </c>
      <c r="R69">
        <v>1</v>
      </c>
      <c r="AO69">
        <f t="shared" si="5"/>
        <v>91</v>
      </c>
      <c r="AP69">
        <f t="shared" si="6"/>
        <v>182</v>
      </c>
    </row>
    <row r="70" spans="1:42" x14ac:dyDescent="0.3">
      <c r="A70">
        <v>69</v>
      </c>
      <c r="B70" t="s">
        <v>57</v>
      </c>
      <c r="C70" t="s">
        <v>121</v>
      </c>
      <c r="D70" t="s">
        <v>125</v>
      </c>
      <c r="E70" t="s">
        <v>129</v>
      </c>
      <c r="F70" t="s">
        <v>124</v>
      </c>
      <c r="G70" t="s">
        <v>127</v>
      </c>
      <c r="M70" t="s">
        <v>128</v>
      </c>
      <c r="N70">
        <v>54</v>
      </c>
      <c r="O70">
        <v>39</v>
      </c>
      <c r="P70">
        <v>28</v>
      </c>
      <c r="Q70">
        <v>20</v>
      </c>
      <c r="R70">
        <v>3</v>
      </c>
      <c r="S70">
        <v>2</v>
      </c>
      <c r="T70">
        <v>2</v>
      </c>
      <c r="U70">
        <v>11</v>
      </c>
      <c r="V70">
        <v>2</v>
      </c>
      <c r="AO70">
        <f t="shared" si="5"/>
        <v>161</v>
      </c>
      <c r="AP70">
        <f t="shared" si="6"/>
        <v>322</v>
      </c>
    </row>
    <row r="71" spans="1:42" x14ac:dyDescent="0.3">
      <c r="A71">
        <v>70</v>
      </c>
      <c r="B71" t="s">
        <v>57</v>
      </c>
      <c r="C71" t="s">
        <v>121</v>
      </c>
      <c r="D71" t="s">
        <v>122</v>
      </c>
      <c r="E71" t="s">
        <v>123</v>
      </c>
      <c r="F71" t="s">
        <v>124</v>
      </c>
      <c r="G71" t="s">
        <v>127</v>
      </c>
      <c r="M71" t="s">
        <v>130</v>
      </c>
      <c r="N71">
        <v>54</v>
      </c>
      <c r="O71">
        <v>29</v>
      </c>
      <c r="P71">
        <v>13</v>
      </c>
      <c r="Q71">
        <v>4</v>
      </c>
      <c r="R71">
        <v>2</v>
      </c>
      <c r="S71">
        <v>2</v>
      </c>
      <c r="T71">
        <v>2</v>
      </c>
      <c r="U71">
        <v>11</v>
      </c>
      <c r="V71">
        <v>1</v>
      </c>
      <c r="AO71">
        <f t="shared" si="5"/>
        <v>118</v>
      </c>
      <c r="AP71">
        <f t="shared" si="6"/>
        <v>236</v>
      </c>
    </row>
    <row r="72" spans="1:42" x14ac:dyDescent="0.3">
      <c r="A72">
        <v>71</v>
      </c>
      <c r="B72" t="s">
        <v>36</v>
      </c>
      <c r="C72" t="s">
        <v>123</v>
      </c>
      <c r="D72" t="s">
        <v>124</v>
      </c>
      <c r="E72" t="s">
        <v>127</v>
      </c>
      <c r="M72" t="s">
        <v>130</v>
      </c>
      <c r="N72">
        <v>4</v>
      </c>
      <c r="O72">
        <v>2</v>
      </c>
      <c r="P72">
        <v>2</v>
      </c>
      <c r="Q72">
        <v>11</v>
      </c>
      <c r="R72">
        <v>1</v>
      </c>
      <c r="AO72">
        <f t="shared" si="5"/>
        <v>20</v>
      </c>
      <c r="AP72">
        <f t="shared" si="6"/>
        <v>40</v>
      </c>
    </row>
    <row r="73" spans="1:42" x14ac:dyDescent="0.3">
      <c r="A73">
        <v>72</v>
      </c>
      <c r="B73" t="s">
        <v>57</v>
      </c>
      <c r="C73" t="s">
        <v>131</v>
      </c>
      <c r="D73" t="s">
        <v>132</v>
      </c>
      <c r="E73" t="s">
        <v>133</v>
      </c>
      <c r="F73" t="s">
        <v>134</v>
      </c>
      <c r="M73" t="s">
        <v>135</v>
      </c>
      <c r="N73">
        <v>871</v>
      </c>
      <c r="O73">
        <v>301</v>
      </c>
      <c r="P73">
        <v>181</v>
      </c>
      <c r="Q73">
        <v>37</v>
      </c>
      <c r="R73">
        <v>10</v>
      </c>
      <c r="S73">
        <v>57</v>
      </c>
      <c r="T73">
        <v>30</v>
      </c>
      <c r="U73">
        <v>6</v>
      </c>
      <c r="V73">
        <v>295</v>
      </c>
      <c r="W73">
        <v>16</v>
      </c>
      <c r="X73">
        <v>20</v>
      </c>
      <c r="Y73">
        <v>2</v>
      </c>
      <c r="AO73">
        <f t="shared" si="5"/>
        <v>1826</v>
      </c>
      <c r="AP73">
        <f t="shared" si="6"/>
        <v>3652</v>
      </c>
    </row>
    <row r="74" spans="1:42" x14ac:dyDescent="0.3">
      <c r="A74">
        <v>73</v>
      </c>
      <c r="B74" t="s">
        <v>57</v>
      </c>
      <c r="C74" t="s">
        <v>131</v>
      </c>
      <c r="D74" t="s">
        <v>132</v>
      </c>
      <c r="E74" t="s">
        <v>133</v>
      </c>
      <c r="F74" t="s">
        <v>136</v>
      </c>
      <c r="M74" t="s">
        <v>137</v>
      </c>
      <c r="N74">
        <v>871</v>
      </c>
      <c r="O74">
        <v>301</v>
      </c>
      <c r="P74">
        <v>181</v>
      </c>
      <c r="Q74">
        <v>58</v>
      </c>
      <c r="R74">
        <v>39</v>
      </c>
      <c r="S74">
        <v>57</v>
      </c>
      <c r="T74">
        <v>30</v>
      </c>
      <c r="U74">
        <v>15</v>
      </c>
      <c r="V74">
        <v>295</v>
      </c>
      <c r="W74">
        <v>45</v>
      </c>
      <c r="X74">
        <v>91</v>
      </c>
      <c r="Y74">
        <v>12</v>
      </c>
      <c r="Z74">
        <v>7</v>
      </c>
      <c r="AO74">
        <f t="shared" si="5"/>
        <v>2002</v>
      </c>
      <c r="AP74">
        <f t="shared" si="6"/>
        <v>4004</v>
      </c>
    </row>
    <row r="75" spans="1:42" x14ac:dyDescent="0.3">
      <c r="A75">
        <v>74</v>
      </c>
      <c r="B75" t="s">
        <v>57</v>
      </c>
      <c r="C75" t="s">
        <v>131</v>
      </c>
      <c r="D75" t="s">
        <v>132</v>
      </c>
      <c r="E75" t="s">
        <v>133</v>
      </c>
      <c r="F75" t="s">
        <v>134</v>
      </c>
      <c r="G75" t="s">
        <v>135</v>
      </c>
      <c r="H75" t="s">
        <v>138</v>
      </c>
      <c r="M75" t="s">
        <v>139</v>
      </c>
      <c r="N75">
        <v>871</v>
      </c>
      <c r="O75">
        <v>301</v>
      </c>
      <c r="P75">
        <v>181</v>
      </c>
      <c r="Q75">
        <v>37</v>
      </c>
      <c r="R75">
        <v>10</v>
      </c>
      <c r="S75">
        <v>11</v>
      </c>
      <c r="T75">
        <v>4</v>
      </c>
      <c r="U75">
        <v>57</v>
      </c>
      <c r="V75">
        <v>30</v>
      </c>
      <c r="W75">
        <v>7</v>
      </c>
      <c r="X75">
        <v>2</v>
      </c>
      <c r="Y75">
        <v>295</v>
      </c>
      <c r="Z75">
        <v>16</v>
      </c>
      <c r="AA75">
        <v>3</v>
      </c>
      <c r="AB75">
        <v>20</v>
      </c>
      <c r="AC75">
        <v>4</v>
      </c>
      <c r="AD75">
        <v>6</v>
      </c>
      <c r="AE75">
        <v>1</v>
      </c>
      <c r="AF75">
        <v>1</v>
      </c>
      <c r="AO75">
        <f t="shared" si="5"/>
        <v>1857</v>
      </c>
      <c r="AP75">
        <f t="shared" si="6"/>
        <v>3714</v>
      </c>
    </row>
    <row r="76" spans="1:42" x14ac:dyDescent="0.3">
      <c r="A76">
        <v>75</v>
      </c>
      <c r="B76" t="s">
        <v>57</v>
      </c>
      <c r="C76" t="s">
        <v>131</v>
      </c>
      <c r="M76" t="s">
        <v>132</v>
      </c>
      <c r="N76">
        <v>871</v>
      </c>
      <c r="O76">
        <v>301</v>
      </c>
      <c r="P76">
        <v>57</v>
      </c>
      <c r="AO76">
        <f t="shared" si="5"/>
        <v>1229</v>
      </c>
      <c r="AP76">
        <f t="shared" si="6"/>
        <v>2458</v>
      </c>
    </row>
    <row r="77" spans="1:42" x14ac:dyDescent="0.3">
      <c r="A77">
        <v>76</v>
      </c>
      <c r="B77" t="s">
        <v>57</v>
      </c>
      <c r="C77" t="s">
        <v>131</v>
      </c>
      <c r="M77" t="s">
        <v>132</v>
      </c>
      <c r="N77">
        <v>871</v>
      </c>
      <c r="O77">
        <v>301</v>
      </c>
      <c r="P77">
        <v>57</v>
      </c>
      <c r="AO77">
        <f t="shared" si="5"/>
        <v>1229</v>
      </c>
      <c r="AP77">
        <f t="shared" si="6"/>
        <v>2458</v>
      </c>
    </row>
    <row r="78" spans="1:42" x14ac:dyDescent="0.3">
      <c r="A78">
        <v>77</v>
      </c>
      <c r="B78" t="s">
        <v>57</v>
      </c>
      <c r="C78" t="s">
        <v>131</v>
      </c>
      <c r="D78" t="s">
        <v>132</v>
      </c>
      <c r="E78" t="s">
        <v>133</v>
      </c>
      <c r="M78" t="s">
        <v>134</v>
      </c>
      <c r="N78">
        <v>871</v>
      </c>
      <c r="O78">
        <v>301</v>
      </c>
      <c r="P78">
        <v>181</v>
      </c>
      <c r="Q78">
        <v>37</v>
      </c>
      <c r="R78">
        <v>57</v>
      </c>
      <c r="S78">
        <v>30</v>
      </c>
      <c r="T78">
        <v>5</v>
      </c>
      <c r="U78">
        <v>295</v>
      </c>
      <c r="V78">
        <v>14</v>
      </c>
      <c r="W78">
        <v>18</v>
      </c>
      <c r="AO78">
        <f t="shared" si="5"/>
        <v>1809</v>
      </c>
      <c r="AP78">
        <f t="shared" si="6"/>
        <v>3618</v>
      </c>
    </row>
    <row r="79" spans="1:42" x14ac:dyDescent="0.3">
      <c r="A79">
        <v>78</v>
      </c>
      <c r="B79" t="s">
        <v>57</v>
      </c>
      <c r="C79" t="s">
        <v>131</v>
      </c>
      <c r="D79" t="s">
        <v>132</v>
      </c>
      <c r="E79" t="s">
        <v>133</v>
      </c>
      <c r="M79" t="s">
        <v>136</v>
      </c>
      <c r="N79">
        <v>871</v>
      </c>
      <c r="O79">
        <v>301</v>
      </c>
      <c r="P79">
        <v>181</v>
      </c>
      <c r="Q79">
        <v>58</v>
      </c>
      <c r="R79">
        <v>57</v>
      </c>
      <c r="S79">
        <v>30</v>
      </c>
      <c r="T79">
        <v>10</v>
      </c>
      <c r="U79">
        <v>295</v>
      </c>
      <c r="V79">
        <v>34</v>
      </c>
      <c r="W79">
        <v>91</v>
      </c>
      <c r="AO79">
        <f t="shared" si="5"/>
        <v>1928</v>
      </c>
      <c r="AP79">
        <f t="shared" si="6"/>
        <v>3856</v>
      </c>
    </row>
    <row r="80" spans="1:42" x14ac:dyDescent="0.3">
      <c r="A80">
        <v>79</v>
      </c>
      <c r="B80" t="s">
        <v>57</v>
      </c>
      <c r="C80" t="s">
        <v>131</v>
      </c>
      <c r="D80" t="s">
        <v>132</v>
      </c>
      <c r="M80" t="s">
        <v>133</v>
      </c>
      <c r="N80">
        <v>871</v>
      </c>
      <c r="O80">
        <v>301</v>
      </c>
      <c r="P80">
        <v>181</v>
      </c>
      <c r="Q80">
        <v>57</v>
      </c>
      <c r="R80">
        <v>30</v>
      </c>
      <c r="S80">
        <v>295</v>
      </c>
      <c r="AO80">
        <f t="shared" si="5"/>
        <v>1735</v>
      </c>
      <c r="AP80">
        <f t="shared" si="6"/>
        <v>3470</v>
      </c>
    </row>
    <row r="81" spans="1:42" x14ac:dyDescent="0.3">
      <c r="A81">
        <v>80</v>
      </c>
      <c r="B81" t="s">
        <v>133</v>
      </c>
      <c r="M81" t="s">
        <v>136</v>
      </c>
      <c r="N81">
        <v>91</v>
      </c>
      <c r="AO81">
        <f t="shared" si="5"/>
        <v>91</v>
      </c>
      <c r="AP81">
        <f t="shared" si="6"/>
        <v>182</v>
      </c>
    </row>
    <row r="82" spans="1:42" x14ac:dyDescent="0.3">
      <c r="A82">
        <v>81</v>
      </c>
      <c r="B82" t="s">
        <v>133</v>
      </c>
      <c r="C82" t="s">
        <v>136</v>
      </c>
      <c r="M82" t="s">
        <v>137</v>
      </c>
      <c r="N82">
        <v>91</v>
      </c>
      <c r="O82">
        <v>12</v>
      </c>
      <c r="P82">
        <v>7</v>
      </c>
      <c r="AO82">
        <f t="shared" si="5"/>
        <v>110</v>
      </c>
      <c r="AP82">
        <f t="shared" si="6"/>
        <v>220</v>
      </c>
    </row>
    <row r="83" spans="1:42" x14ac:dyDescent="0.3">
      <c r="A83">
        <v>82</v>
      </c>
      <c r="B83" t="s">
        <v>133</v>
      </c>
      <c r="C83" t="s">
        <v>134</v>
      </c>
      <c r="D83" t="s">
        <v>135</v>
      </c>
      <c r="E83" t="s">
        <v>138</v>
      </c>
      <c r="M83" t="s">
        <v>139</v>
      </c>
      <c r="N83">
        <v>18</v>
      </c>
      <c r="O83">
        <v>2</v>
      </c>
      <c r="P83">
        <v>4</v>
      </c>
      <c r="Q83">
        <v>6</v>
      </c>
      <c r="R83">
        <v>1</v>
      </c>
      <c r="S83">
        <v>1</v>
      </c>
      <c r="AO83">
        <f t="shared" si="5"/>
        <v>32</v>
      </c>
      <c r="AP83">
        <f t="shared" si="6"/>
        <v>64</v>
      </c>
    </row>
    <row r="84" spans="1:42" x14ac:dyDescent="0.3">
      <c r="A84">
        <v>83</v>
      </c>
      <c r="B84" t="s">
        <v>133</v>
      </c>
      <c r="M84" t="s">
        <v>134</v>
      </c>
      <c r="N84">
        <v>18</v>
      </c>
      <c r="AO84">
        <f t="shared" si="5"/>
        <v>18</v>
      </c>
      <c r="AP84">
        <f t="shared" si="6"/>
        <v>36</v>
      </c>
    </row>
    <row r="85" spans="1:42" x14ac:dyDescent="0.3">
      <c r="A85">
        <v>84</v>
      </c>
      <c r="B85" t="s">
        <v>133</v>
      </c>
      <c r="C85" t="s">
        <v>136</v>
      </c>
      <c r="D85" t="s">
        <v>121</v>
      </c>
      <c r="M85" t="s">
        <v>125</v>
      </c>
      <c r="N85">
        <v>91</v>
      </c>
      <c r="O85">
        <v>19</v>
      </c>
      <c r="P85">
        <v>7</v>
      </c>
      <c r="Q85">
        <v>45</v>
      </c>
      <c r="R85">
        <v>19</v>
      </c>
      <c r="AO85">
        <f t="shared" si="5"/>
        <v>181</v>
      </c>
      <c r="AP85">
        <f t="shared" si="6"/>
        <v>362</v>
      </c>
    </row>
  </sheetData>
  <mergeCells count="2">
    <mergeCell ref="E1:F1"/>
    <mergeCell ref="N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88"/>
  <sheetViews>
    <sheetView zoomScale="90" zoomScaleNormal="90" workbookViewId="0"/>
  </sheetViews>
  <sheetFormatPr defaultRowHeight="14.4" x14ac:dyDescent="0.3"/>
  <cols>
    <col min="1" max="1" width="13.33203125" customWidth="1"/>
    <col min="2" max="2" width="13.6640625" customWidth="1"/>
    <col min="9" max="9" width="19.6640625" bestFit="1" customWidth="1"/>
    <col min="10" max="34" width="0" hidden="1" customWidth="1"/>
    <col min="39" max="39" width="13.6640625" customWidth="1"/>
    <col min="41" max="41" width="6.44140625" customWidth="1"/>
    <col min="42" max="42" width="6.5546875" customWidth="1"/>
    <col min="49" max="49" width="36.44140625" customWidth="1"/>
  </cols>
  <sheetData>
    <row r="1" spans="1:45" x14ac:dyDescent="0.3">
      <c r="A1" s="2" t="s">
        <v>0</v>
      </c>
      <c r="B1" s="2" t="s">
        <v>1</v>
      </c>
      <c r="C1" s="18" t="s">
        <v>2</v>
      </c>
      <c r="D1" s="18"/>
      <c r="E1" s="18"/>
      <c r="F1" s="18"/>
      <c r="G1" s="18"/>
      <c r="H1" s="18"/>
      <c r="I1" s="2" t="s">
        <v>3</v>
      </c>
      <c r="J1" s="18" t="s">
        <v>4</v>
      </c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 t="s">
        <v>5</v>
      </c>
      <c r="AK1" t="s">
        <v>6</v>
      </c>
      <c r="AL1" t="s">
        <v>32</v>
      </c>
      <c r="AM1" s="2" t="s">
        <v>9</v>
      </c>
      <c r="AN1" s="3" t="s">
        <v>8</v>
      </c>
      <c r="AO1" t="s">
        <v>7</v>
      </c>
      <c r="AP1" t="s">
        <v>7</v>
      </c>
    </row>
    <row r="2" spans="1:45" x14ac:dyDescent="0.3">
      <c r="A2">
        <f>Sheet1!A2</f>
        <v>1</v>
      </c>
      <c r="B2" t="str">
        <f>Sheet1!B2</f>
        <v>Campulung</v>
      </c>
      <c r="I2" t="str">
        <f>Sheet1!M2</f>
        <v>Dambovicioara</v>
      </c>
      <c r="AJ2">
        <f>Sheet1!AP2</f>
        <v>488</v>
      </c>
      <c r="AK2" s="1">
        <v>4</v>
      </c>
      <c r="AL2">
        <f>ROUND(AJ2*$AL$88,0)</f>
        <v>228</v>
      </c>
      <c r="AM2" s="4">
        <f>ROUND(AL2/AK2,0)</f>
        <v>57</v>
      </c>
      <c r="AN2" s="8">
        <f>A2</f>
        <v>1</v>
      </c>
      <c r="AO2">
        <f>IF(ROUNDDOWN(AM2/10,0)=0,1,ROUNDDOWN(AM2/10,0))</f>
        <v>5</v>
      </c>
      <c r="AP2">
        <f>IF(ROUNDDOWN(AM2/23,0)=0,1,ROUNDDOWN(AM2/23,0))</f>
        <v>2</v>
      </c>
      <c r="AS2" s="9"/>
    </row>
    <row r="3" spans="1:45" x14ac:dyDescent="0.3">
      <c r="A3">
        <f>Sheet1!A3</f>
        <v>2</v>
      </c>
      <c r="B3" t="str">
        <f>Sheet1!B3</f>
        <v>Campulung</v>
      </c>
      <c r="I3" t="str">
        <f>Sheet1!M3</f>
        <v>Rucar</v>
      </c>
      <c r="AJ3">
        <f>Sheet1!AP3</f>
        <v>482</v>
      </c>
      <c r="AK3" s="1">
        <v>3</v>
      </c>
      <c r="AL3">
        <f>ROUND(AJ3*$AL$88,0)</f>
        <v>225</v>
      </c>
      <c r="AM3" s="4">
        <f>ROUND(AL3/AK3,0)</f>
        <v>75</v>
      </c>
      <c r="AN3" s="8">
        <f t="shared" ref="AN3:AN62" si="0">A3</f>
        <v>2</v>
      </c>
      <c r="AO3">
        <f t="shared" ref="AO3:AO31" si="1">IF(ROUNDDOWN(AM3/10,0)=0,1,ROUNDDOWN(AM3/10,0))</f>
        <v>7</v>
      </c>
      <c r="AP3">
        <f t="shared" ref="AP3:AP31" si="2">IF(ROUNDDOWN(AM3/23,0)=0,1,ROUNDDOWN(AM3/23,0))</f>
        <v>3</v>
      </c>
      <c r="AS3" s="9"/>
    </row>
    <row r="4" spans="1:45" x14ac:dyDescent="0.3">
      <c r="A4">
        <f>Sheet1!A4</f>
        <v>3</v>
      </c>
      <c r="B4" t="str">
        <f>Sheet1!B4</f>
        <v>Campulung</v>
      </c>
      <c r="I4" t="str">
        <f>Sheet1!M4</f>
        <v>Leresti</v>
      </c>
      <c r="AJ4">
        <f>Sheet1!AP4</f>
        <v>170</v>
      </c>
      <c r="AK4" s="1">
        <v>1</v>
      </c>
      <c r="AL4">
        <f>ROUND(AJ4*$AL$88,0)</f>
        <v>79</v>
      </c>
      <c r="AM4" s="4">
        <f t="shared" ref="AM4:AM31" si="3">ROUND(AL4/AK4,0)</f>
        <v>79</v>
      </c>
      <c r="AN4" s="8">
        <f t="shared" si="0"/>
        <v>3</v>
      </c>
      <c r="AO4">
        <f t="shared" si="1"/>
        <v>7</v>
      </c>
      <c r="AP4">
        <f t="shared" si="2"/>
        <v>3</v>
      </c>
      <c r="AS4" s="9"/>
    </row>
    <row r="5" spans="1:45" x14ac:dyDescent="0.3">
      <c r="A5">
        <f>Sheet1!A5</f>
        <v>4</v>
      </c>
      <c r="B5" t="str">
        <f>Sheet1!B5</f>
        <v>Campulung</v>
      </c>
      <c r="I5" t="str">
        <f>Sheet1!M5</f>
        <v>Albestii de Muscel</v>
      </c>
      <c r="AJ5">
        <f>Sheet1!AP5</f>
        <v>284</v>
      </c>
      <c r="AK5" s="1">
        <v>2</v>
      </c>
      <c r="AL5">
        <f>ROUND(AJ5*$AL$88,0)</f>
        <v>133</v>
      </c>
      <c r="AM5" s="4">
        <f t="shared" si="3"/>
        <v>67</v>
      </c>
      <c r="AN5" s="8">
        <f t="shared" si="0"/>
        <v>4</v>
      </c>
      <c r="AO5">
        <f t="shared" si="1"/>
        <v>6</v>
      </c>
      <c r="AP5">
        <f t="shared" si="2"/>
        <v>2</v>
      </c>
      <c r="AS5" s="9"/>
    </row>
    <row r="6" spans="1:45" x14ac:dyDescent="0.3">
      <c r="A6">
        <f>Sheet1!A6</f>
        <v>5</v>
      </c>
      <c r="B6" t="str">
        <f>Sheet1!B6</f>
        <v>Campulung</v>
      </c>
      <c r="I6" t="str">
        <f>Sheet1!M6</f>
        <v>Bughea de Jos</v>
      </c>
      <c r="AJ6">
        <f>Sheet1!AP6</f>
        <v>198</v>
      </c>
      <c r="AK6" s="1">
        <v>1</v>
      </c>
      <c r="AL6">
        <f>ROUND(AJ6*$AL$88,0)</f>
        <v>92</v>
      </c>
      <c r="AM6" s="4">
        <f t="shared" si="3"/>
        <v>92</v>
      </c>
      <c r="AN6" s="8">
        <f t="shared" si="0"/>
        <v>5</v>
      </c>
      <c r="AO6">
        <f t="shared" si="1"/>
        <v>9</v>
      </c>
      <c r="AP6">
        <f t="shared" si="2"/>
        <v>4</v>
      </c>
      <c r="AS6" s="9"/>
    </row>
    <row r="7" spans="1:45" x14ac:dyDescent="0.3">
      <c r="A7">
        <f>Sheet1!A7</f>
        <v>6</v>
      </c>
      <c r="B7" t="str">
        <f>Sheet1!B7</f>
        <v>Campulung</v>
      </c>
      <c r="I7" t="str">
        <f>Sheet1!M7</f>
        <v>Bughea de Sus</v>
      </c>
      <c r="AJ7">
        <f>Sheet1!AP7</f>
        <v>268</v>
      </c>
      <c r="AK7" s="1">
        <v>1</v>
      </c>
      <c r="AL7">
        <f>ROUND(AJ7*$AL$88,0)</f>
        <v>125</v>
      </c>
      <c r="AM7" s="4">
        <f t="shared" si="3"/>
        <v>125</v>
      </c>
      <c r="AN7" s="8">
        <f t="shared" si="0"/>
        <v>6</v>
      </c>
      <c r="AO7">
        <f t="shared" si="1"/>
        <v>12</v>
      </c>
      <c r="AP7">
        <f t="shared" si="2"/>
        <v>5</v>
      </c>
      <c r="AS7" s="9"/>
    </row>
    <row r="8" spans="1:45" x14ac:dyDescent="0.3">
      <c r="A8">
        <f>Sheet1!A8</f>
        <v>7</v>
      </c>
      <c r="B8" t="str">
        <f>Sheet1!B8</f>
        <v>Campulung</v>
      </c>
      <c r="I8" t="str">
        <f>Sheet1!M8</f>
        <v>Vulturesti</v>
      </c>
      <c r="AJ8">
        <f>Sheet1!AP8</f>
        <v>548</v>
      </c>
      <c r="AK8" s="1">
        <v>5</v>
      </c>
      <c r="AL8">
        <f>ROUND(AJ8*$AL$88,0)</f>
        <v>256</v>
      </c>
      <c r="AM8" s="4">
        <f t="shared" si="3"/>
        <v>51</v>
      </c>
      <c r="AN8" s="8">
        <f t="shared" si="0"/>
        <v>7</v>
      </c>
      <c r="AO8">
        <f t="shared" si="1"/>
        <v>5</v>
      </c>
      <c r="AP8">
        <f t="shared" si="2"/>
        <v>2</v>
      </c>
      <c r="AS8" s="9"/>
    </row>
    <row r="9" spans="1:45" x14ac:dyDescent="0.3">
      <c r="A9">
        <f>Sheet1!A9</f>
        <v>8</v>
      </c>
      <c r="B9" t="str">
        <f>Sheet1!B9</f>
        <v>Campulung</v>
      </c>
      <c r="I9" t="str">
        <f>Sheet1!M9</f>
        <v>Cetateni</v>
      </c>
      <c r="AJ9">
        <f>Sheet1!AP9</f>
        <v>472</v>
      </c>
      <c r="AK9" s="1">
        <v>3</v>
      </c>
      <c r="AL9">
        <f>ROUND(AJ9*$AL$88,0)</f>
        <v>220</v>
      </c>
      <c r="AM9" s="4">
        <f t="shared" si="3"/>
        <v>73</v>
      </c>
      <c r="AN9" s="8">
        <f t="shared" si="0"/>
        <v>8</v>
      </c>
      <c r="AO9">
        <f t="shared" si="1"/>
        <v>7</v>
      </c>
      <c r="AP9">
        <f t="shared" si="2"/>
        <v>3</v>
      </c>
      <c r="AS9" s="9"/>
    </row>
    <row r="10" spans="1:45" x14ac:dyDescent="0.3">
      <c r="A10">
        <f>Sheet1!A10</f>
        <v>9</v>
      </c>
      <c r="B10" t="str">
        <f>Sheet1!B10</f>
        <v>Campulung</v>
      </c>
      <c r="I10" t="str">
        <f>Sheet1!M10</f>
        <v>Stoenesti</v>
      </c>
      <c r="AJ10">
        <f>Sheet1!AP10</f>
        <v>448</v>
      </c>
      <c r="AK10" s="1">
        <v>2</v>
      </c>
      <c r="AL10">
        <f>ROUND(AJ10*$AL$88,0)</f>
        <v>209</v>
      </c>
      <c r="AM10" s="4">
        <f t="shared" si="3"/>
        <v>105</v>
      </c>
      <c r="AN10" s="8">
        <f t="shared" si="0"/>
        <v>9</v>
      </c>
      <c r="AO10">
        <f t="shared" si="1"/>
        <v>10</v>
      </c>
      <c r="AP10">
        <f t="shared" si="2"/>
        <v>4</v>
      </c>
      <c r="AS10" s="9"/>
    </row>
    <row r="11" spans="1:45" x14ac:dyDescent="0.3">
      <c r="A11">
        <f>Sheet1!A11</f>
        <v>10</v>
      </c>
      <c r="B11" t="str">
        <f>Sheet1!B11</f>
        <v>Campulung</v>
      </c>
      <c r="I11" t="str">
        <f>Sheet1!M11</f>
        <v>Mioarele</v>
      </c>
      <c r="AJ11">
        <f>Sheet1!AP11</f>
        <v>98</v>
      </c>
      <c r="AK11" s="1">
        <v>1</v>
      </c>
      <c r="AL11">
        <f>ROUND(AJ11*$AL$88,0)</f>
        <v>46</v>
      </c>
      <c r="AM11" s="4">
        <f t="shared" si="3"/>
        <v>46</v>
      </c>
      <c r="AN11" s="8">
        <f t="shared" si="0"/>
        <v>10</v>
      </c>
      <c r="AO11">
        <f t="shared" si="1"/>
        <v>4</v>
      </c>
      <c r="AP11">
        <f t="shared" si="2"/>
        <v>2</v>
      </c>
      <c r="AS11" s="9"/>
    </row>
    <row r="12" spans="1:45" x14ac:dyDescent="0.3">
      <c r="A12">
        <f>Sheet1!A12</f>
        <v>11</v>
      </c>
      <c r="B12" t="str">
        <f>Sheet1!B12</f>
        <v>Campulung</v>
      </c>
      <c r="I12" t="str">
        <f>Sheet1!M12</f>
        <v>Pitesti</v>
      </c>
      <c r="AJ12">
        <f>Sheet1!AP12</f>
        <v>3312</v>
      </c>
      <c r="AK12" s="1">
        <v>7</v>
      </c>
      <c r="AL12">
        <f>ROUND(AJ12*$AL$88,0)</f>
        <v>1546</v>
      </c>
      <c r="AM12" s="4">
        <f t="shared" si="3"/>
        <v>221</v>
      </c>
      <c r="AN12" s="8">
        <f t="shared" si="0"/>
        <v>11</v>
      </c>
      <c r="AO12">
        <f t="shared" ref="AO12" si="4">IF(ROUNDDOWN(AM12/10,0)=0,1,ROUNDDOWN(AM12/10,0))</f>
        <v>22</v>
      </c>
      <c r="AP12">
        <f t="shared" ref="AP12" si="5">IF(ROUNDDOWN(AM12/23,0)=0,1,ROUNDDOWN(AM12/23,0))</f>
        <v>9</v>
      </c>
      <c r="AS12" s="9"/>
    </row>
    <row r="13" spans="1:45" x14ac:dyDescent="0.3">
      <c r="A13">
        <f>Sheet1!A13</f>
        <v>12</v>
      </c>
      <c r="B13" t="str">
        <f>Sheet1!B13</f>
        <v>Campulung</v>
      </c>
      <c r="I13" t="str">
        <f>Sheet1!M13</f>
        <v>Godeni</v>
      </c>
      <c r="AJ13">
        <f>Sheet1!AP13</f>
        <v>52</v>
      </c>
      <c r="AK13" s="1">
        <v>1</v>
      </c>
      <c r="AL13">
        <f>ROUND(AJ13*$AL$88,0)</f>
        <v>24</v>
      </c>
      <c r="AM13" s="4">
        <f t="shared" si="3"/>
        <v>24</v>
      </c>
      <c r="AN13" s="8">
        <f t="shared" si="0"/>
        <v>12</v>
      </c>
      <c r="AO13">
        <f t="shared" si="1"/>
        <v>2</v>
      </c>
      <c r="AP13">
        <f t="shared" si="2"/>
        <v>1</v>
      </c>
      <c r="AS13" s="9"/>
    </row>
    <row r="14" spans="1:45" x14ac:dyDescent="0.3">
      <c r="A14">
        <f>Sheet1!A14</f>
        <v>13</v>
      </c>
      <c r="B14" t="str">
        <f>Sheet1!B14</f>
        <v>Campulung</v>
      </c>
      <c r="I14" t="str">
        <f>Sheet1!M14</f>
        <v>Godeni</v>
      </c>
      <c r="AJ14">
        <f>Sheet1!AP14</f>
        <v>52</v>
      </c>
      <c r="AK14" s="1">
        <v>1</v>
      </c>
      <c r="AL14">
        <f>ROUND(AJ14*$AL$88,0)</f>
        <v>24</v>
      </c>
      <c r="AM14" s="4">
        <f t="shared" si="3"/>
        <v>24</v>
      </c>
      <c r="AN14" s="8">
        <f t="shared" si="0"/>
        <v>13</v>
      </c>
      <c r="AO14">
        <f t="shared" si="1"/>
        <v>2</v>
      </c>
      <c r="AP14">
        <f t="shared" si="2"/>
        <v>1</v>
      </c>
      <c r="AS14" s="9"/>
    </row>
    <row r="15" spans="1:45" x14ac:dyDescent="0.3">
      <c r="A15">
        <f>Sheet1!A15</f>
        <v>14</v>
      </c>
      <c r="B15" t="str">
        <f>Sheet1!B15</f>
        <v>Campulung</v>
      </c>
      <c r="I15" t="str">
        <f>Sheet1!M15</f>
        <v>Poienarii de Muscel</v>
      </c>
      <c r="AJ15">
        <f>Sheet1!AP15</f>
        <v>34</v>
      </c>
      <c r="AK15" s="1">
        <v>1</v>
      </c>
      <c r="AL15">
        <f>ROUND(AJ15*$AL$88,0)</f>
        <v>16</v>
      </c>
      <c r="AM15" s="4">
        <f t="shared" si="3"/>
        <v>16</v>
      </c>
      <c r="AN15" s="8">
        <f t="shared" si="0"/>
        <v>14</v>
      </c>
      <c r="AO15">
        <f t="shared" si="1"/>
        <v>1</v>
      </c>
      <c r="AP15">
        <f t="shared" si="2"/>
        <v>1</v>
      </c>
      <c r="AS15" s="9"/>
    </row>
    <row r="16" spans="1:45" x14ac:dyDescent="0.3">
      <c r="A16">
        <f>Sheet1!A16</f>
        <v>15</v>
      </c>
      <c r="B16" t="str">
        <f>Sheet1!B16</f>
        <v>Campulung</v>
      </c>
      <c r="I16" t="str">
        <f>Sheet1!M16</f>
        <v>Mihaesti</v>
      </c>
      <c r="AJ16">
        <f>Sheet1!AP16</f>
        <v>226</v>
      </c>
      <c r="AK16" s="1">
        <v>2</v>
      </c>
      <c r="AL16">
        <f>ROUND(AJ16*$AL$88,0)</f>
        <v>105</v>
      </c>
      <c r="AM16" s="4">
        <f t="shared" si="3"/>
        <v>53</v>
      </c>
      <c r="AN16" s="8">
        <f t="shared" si="0"/>
        <v>15</v>
      </c>
      <c r="AO16">
        <f t="shared" si="1"/>
        <v>5</v>
      </c>
      <c r="AP16">
        <f t="shared" si="2"/>
        <v>2</v>
      </c>
      <c r="AS16" s="9"/>
    </row>
    <row r="17" spans="1:45" x14ac:dyDescent="0.3">
      <c r="A17">
        <f>Sheet1!A17</f>
        <v>16</v>
      </c>
      <c r="B17" t="str">
        <f>Sheet1!B17</f>
        <v>Campulung</v>
      </c>
      <c r="I17" t="str">
        <f>Sheet1!M17</f>
        <v>Balilesti</v>
      </c>
      <c r="AJ17">
        <f>Sheet1!AP17</f>
        <v>124</v>
      </c>
      <c r="AK17" s="1">
        <v>4</v>
      </c>
      <c r="AL17">
        <f>ROUND(AJ17*$AL$88,0)</f>
        <v>58</v>
      </c>
      <c r="AM17" s="4">
        <f t="shared" si="3"/>
        <v>15</v>
      </c>
      <c r="AN17" s="8">
        <f t="shared" si="0"/>
        <v>16</v>
      </c>
      <c r="AO17">
        <f t="shared" si="1"/>
        <v>1</v>
      </c>
      <c r="AP17">
        <f t="shared" si="2"/>
        <v>1</v>
      </c>
      <c r="AS17" s="9"/>
    </row>
    <row r="18" spans="1:45" x14ac:dyDescent="0.3">
      <c r="A18">
        <f>Sheet1!A18</f>
        <v>17</v>
      </c>
      <c r="B18" t="str">
        <f>Sheet1!B18</f>
        <v>Campulung</v>
      </c>
      <c r="I18" t="str">
        <f>Sheet1!M18</f>
        <v>Stalpeni</v>
      </c>
      <c r="AJ18">
        <f>Sheet1!AP18</f>
        <v>220</v>
      </c>
      <c r="AK18" s="1">
        <v>5</v>
      </c>
      <c r="AL18">
        <f>ROUND(AJ18*$AL$88,0)</f>
        <v>103</v>
      </c>
      <c r="AM18" s="4">
        <f t="shared" si="3"/>
        <v>21</v>
      </c>
      <c r="AN18" s="8">
        <f t="shared" si="0"/>
        <v>17</v>
      </c>
      <c r="AO18">
        <f t="shared" si="1"/>
        <v>2</v>
      </c>
      <c r="AP18">
        <f t="shared" si="2"/>
        <v>1</v>
      </c>
      <c r="AS18" s="9"/>
    </row>
    <row r="19" spans="1:45" x14ac:dyDescent="0.3">
      <c r="A19">
        <f>Sheet1!A19</f>
        <v>18</v>
      </c>
      <c r="B19" t="str">
        <f>Sheet1!B19</f>
        <v>Campulung</v>
      </c>
      <c r="I19" t="str">
        <f>Sheet1!M19</f>
        <v>Vladesti</v>
      </c>
      <c r="AJ19">
        <f>Sheet1!AP19</f>
        <v>106</v>
      </c>
      <c r="AK19" s="1">
        <v>3</v>
      </c>
      <c r="AL19">
        <f>ROUND(AJ19*$AL$88,0)</f>
        <v>49</v>
      </c>
      <c r="AM19" s="4">
        <f t="shared" si="3"/>
        <v>16</v>
      </c>
      <c r="AN19" s="8">
        <f t="shared" si="0"/>
        <v>18</v>
      </c>
      <c r="AO19">
        <f t="shared" si="1"/>
        <v>1</v>
      </c>
      <c r="AP19">
        <f t="shared" si="2"/>
        <v>1</v>
      </c>
      <c r="AS19" s="9"/>
    </row>
    <row r="20" spans="1:45" x14ac:dyDescent="0.3">
      <c r="A20">
        <f>Sheet1!A20</f>
        <v>19</v>
      </c>
      <c r="B20" t="str">
        <f>Sheet1!B20</f>
        <v>Curtea de Arges</v>
      </c>
      <c r="I20" t="str">
        <f>Sheet1!M20</f>
        <v>Albestii de Arges</v>
      </c>
      <c r="AJ20">
        <f>Sheet1!AP20</f>
        <v>314</v>
      </c>
      <c r="AK20" s="1">
        <v>2</v>
      </c>
      <c r="AL20">
        <f>ROUND(AJ20*$AL$88,0)</f>
        <v>147</v>
      </c>
      <c r="AM20" s="4">
        <f t="shared" si="3"/>
        <v>74</v>
      </c>
      <c r="AN20" s="8">
        <f t="shared" si="0"/>
        <v>19</v>
      </c>
      <c r="AO20">
        <f t="shared" si="1"/>
        <v>7</v>
      </c>
      <c r="AP20">
        <f t="shared" si="2"/>
        <v>3</v>
      </c>
      <c r="AS20" s="9"/>
    </row>
    <row r="21" spans="1:45" x14ac:dyDescent="0.3">
      <c r="A21">
        <f>Sheet1!A21</f>
        <v>20</v>
      </c>
      <c r="B21" t="str">
        <f>Sheet1!B21</f>
        <v>Curtea de Arges</v>
      </c>
      <c r="I21" t="str">
        <f>Sheet1!M21</f>
        <v>Arefu</v>
      </c>
      <c r="AJ21">
        <f>Sheet1!AP21</f>
        <v>418</v>
      </c>
      <c r="AK21" s="1">
        <v>4</v>
      </c>
      <c r="AL21">
        <f>ROUND(AJ21*$AL$88,0)</f>
        <v>195</v>
      </c>
      <c r="AM21" s="4">
        <f t="shared" si="3"/>
        <v>49</v>
      </c>
      <c r="AN21" s="8">
        <f t="shared" si="0"/>
        <v>20</v>
      </c>
      <c r="AO21">
        <f t="shared" si="1"/>
        <v>4</v>
      </c>
      <c r="AP21">
        <f t="shared" si="2"/>
        <v>2</v>
      </c>
      <c r="AS21" s="9"/>
    </row>
    <row r="22" spans="1:45" x14ac:dyDescent="0.3">
      <c r="A22">
        <f>Sheet1!A22</f>
        <v>21</v>
      </c>
      <c r="B22" t="str">
        <f>Sheet1!B22</f>
        <v>Curtea de Arges</v>
      </c>
      <c r="I22" t="str">
        <f>Sheet1!M22</f>
        <v>Corbeni</v>
      </c>
      <c r="AJ22">
        <f>Sheet1!AP22</f>
        <v>386</v>
      </c>
      <c r="AK22" s="1">
        <v>3</v>
      </c>
      <c r="AL22">
        <f>ROUND(AJ22*$AL$88,0)</f>
        <v>180</v>
      </c>
      <c r="AM22" s="4">
        <f t="shared" si="3"/>
        <v>60</v>
      </c>
      <c r="AN22" s="8">
        <f t="shared" si="0"/>
        <v>21</v>
      </c>
      <c r="AO22">
        <f t="shared" si="1"/>
        <v>6</v>
      </c>
      <c r="AP22">
        <f t="shared" si="2"/>
        <v>2</v>
      </c>
      <c r="AS22" s="9"/>
    </row>
    <row r="23" spans="1:45" x14ac:dyDescent="0.3">
      <c r="A23">
        <f>Sheet1!A23</f>
        <v>22</v>
      </c>
      <c r="B23" t="str">
        <f>Sheet1!B23</f>
        <v>Curtea de Arges</v>
      </c>
      <c r="I23" t="str">
        <f>Sheet1!M23</f>
        <v>Cicanesti</v>
      </c>
      <c r="AJ23">
        <f>Sheet1!AP23</f>
        <v>356</v>
      </c>
      <c r="AK23" s="1">
        <v>3</v>
      </c>
      <c r="AL23">
        <f>ROUND(AJ23*$AL$88,0)</f>
        <v>166</v>
      </c>
      <c r="AM23" s="4">
        <f t="shared" si="3"/>
        <v>55</v>
      </c>
      <c r="AN23" s="8">
        <f t="shared" si="0"/>
        <v>22</v>
      </c>
      <c r="AO23">
        <f t="shared" si="1"/>
        <v>5</v>
      </c>
      <c r="AP23">
        <f t="shared" si="2"/>
        <v>2</v>
      </c>
      <c r="AS23" s="9"/>
    </row>
    <row r="24" spans="1:45" x14ac:dyDescent="0.3">
      <c r="A24">
        <f>Sheet1!A24</f>
        <v>23</v>
      </c>
      <c r="B24" t="str">
        <f>Sheet1!B24</f>
        <v>Curtea de Arges</v>
      </c>
      <c r="I24" t="str">
        <f>Sheet1!M24</f>
        <v>Bradulet</v>
      </c>
      <c r="AJ24">
        <f>Sheet1!AP24</f>
        <v>176</v>
      </c>
      <c r="AK24" s="1">
        <v>3</v>
      </c>
      <c r="AL24">
        <f>ROUND(AJ24*$AL$88,0)</f>
        <v>82</v>
      </c>
      <c r="AM24" s="4">
        <f t="shared" si="3"/>
        <v>27</v>
      </c>
      <c r="AN24" s="8">
        <f t="shared" si="0"/>
        <v>23</v>
      </c>
      <c r="AO24">
        <f t="shared" si="1"/>
        <v>2</v>
      </c>
      <c r="AP24">
        <f t="shared" si="2"/>
        <v>1</v>
      </c>
      <c r="AS24" s="9"/>
    </row>
    <row r="25" spans="1:45" x14ac:dyDescent="0.3">
      <c r="A25">
        <f>Sheet1!A25</f>
        <v>24</v>
      </c>
      <c r="B25" t="str">
        <f>Sheet1!B25</f>
        <v>Curtea de Arges</v>
      </c>
      <c r="I25" t="str">
        <f>Sheet1!M25</f>
        <v>Nucsoara</v>
      </c>
      <c r="AJ25">
        <f>Sheet1!AP25</f>
        <v>240</v>
      </c>
      <c r="AK25" s="1">
        <v>5</v>
      </c>
      <c r="AL25">
        <f>ROUND(AJ25*$AL$88,0)</f>
        <v>112</v>
      </c>
      <c r="AM25" s="4">
        <f t="shared" si="3"/>
        <v>22</v>
      </c>
      <c r="AN25" s="8">
        <f t="shared" si="0"/>
        <v>24</v>
      </c>
      <c r="AO25">
        <f t="shared" si="1"/>
        <v>2</v>
      </c>
      <c r="AP25">
        <f t="shared" si="2"/>
        <v>1</v>
      </c>
      <c r="AS25" s="9"/>
    </row>
    <row r="26" spans="1:45" x14ac:dyDescent="0.3">
      <c r="A26">
        <f>Sheet1!A26</f>
        <v>25</v>
      </c>
      <c r="B26" t="str">
        <f>Sheet1!B26</f>
        <v>Curtea de Arges</v>
      </c>
      <c r="I26" t="str">
        <f>Sheet1!M26</f>
        <v>Salatrucu</v>
      </c>
      <c r="AJ26">
        <f>Sheet1!AP26</f>
        <v>118</v>
      </c>
      <c r="AK26" s="1">
        <v>4</v>
      </c>
      <c r="AL26">
        <f>ROUND(AJ26*$AL$88,0)</f>
        <v>55</v>
      </c>
      <c r="AM26" s="4">
        <f t="shared" si="3"/>
        <v>14</v>
      </c>
      <c r="AN26" s="8">
        <f t="shared" si="0"/>
        <v>25</v>
      </c>
      <c r="AO26">
        <f t="shared" si="1"/>
        <v>1</v>
      </c>
      <c r="AP26">
        <f t="shared" si="2"/>
        <v>1</v>
      </c>
      <c r="AS26" s="9"/>
    </row>
    <row r="27" spans="1:45" x14ac:dyDescent="0.3">
      <c r="A27">
        <f>Sheet1!A27</f>
        <v>26</v>
      </c>
      <c r="B27" t="str">
        <f>Sheet1!B27</f>
        <v>Curtea de Arges</v>
      </c>
      <c r="I27" t="str">
        <f>Sheet1!M27</f>
        <v>Valea Danului</v>
      </c>
      <c r="AJ27">
        <f>Sheet1!AP27</f>
        <v>134</v>
      </c>
      <c r="AK27" s="1">
        <v>1</v>
      </c>
      <c r="AL27">
        <f>ROUND(AJ27*$AL$88,0)</f>
        <v>63</v>
      </c>
      <c r="AM27" s="4">
        <f t="shared" si="3"/>
        <v>63</v>
      </c>
      <c r="AN27" s="8">
        <f t="shared" si="0"/>
        <v>26</v>
      </c>
      <c r="AO27">
        <f t="shared" si="1"/>
        <v>6</v>
      </c>
      <c r="AP27">
        <f t="shared" si="2"/>
        <v>2</v>
      </c>
      <c r="AS27" s="9"/>
    </row>
    <row r="28" spans="1:45" x14ac:dyDescent="0.3">
      <c r="A28">
        <f>Sheet1!A28</f>
        <v>27</v>
      </c>
      <c r="B28" t="str">
        <f>Sheet1!B28</f>
        <v>Curtea de Arges</v>
      </c>
      <c r="I28" t="str">
        <f>Sheet1!M28</f>
        <v>Poienarii de Arges</v>
      </c>
      <c r="AJ28">
        <f>Sheet1!AP28</f>
        <v>122</v>
      </c>
      <c r="AK28" s="1">
        <v>3</v>
      </c>
      <c r="AL28">
        <f>ROUND(AJ28*$AL$88,0)</f>
        <v>57</v>
      </c>
      <c r="AM28" s="4">
        <f t="shared" si="3"/>
        <v>19</v>
      </c>
      <c r="AN28" s="8">
        <f t="shared" si="0"/>
        <v>27</v>
      </c>
      <c r="AO28">
        <f t="shared" si="1"/>
        <v>1</v>
      </c>
      <c r="AP28">
        <f t="shared" si="2"/>
        <v>1</v>
      </c>
      <c r="AS28" s="9"/>
    </row>
    <row r="29" spans="1:45" x14ac:dyDescent="0.3">
      <c r="A29">
        <f>Sheet1!A29</f>
        <v>28</v>
      </c>
      <c r="B29" t="str">
        <f>Sheet1!B29</f>
        <v>Curtea de Arges</v>
      </c>
      <c r="I29" t="str">
        <f>Sheet1!M29</f>
        <v>Baiculesti</v>
      </c>
      <c r="AJ29">
        <f>Sheet1!AP29</f>
        <v>214</v>
      </c>
      <c r="AK29" s="1">
        <v>1</v>
      </c>
      <c r="AL29">
        <f>ROUND(AJ29*$AL$88,0)</f>
        <v>100</v>
      </c>
      <c r="AM29" s="4">
        <f t="shared" si="3"/>
        <v>100</v>
      </c>
      <c r="AN29" s="8">
        <f t="shared" si="0"/>
        <v>28</v>
      </c>
      <c r="AO29">
        <f t="shared" si="1"/>
        <v>10</v>
      </c>
      <c r="AP29">
        <f t="shared" si="2"/>
        <v>4</v>
      </c>
      <c r="AS29" s="9"/>
    </row>
    <row r="30" spans="1:45" x14ac:dyDescent="0.3">
      <c r="A30">
        <f>Sheet1!A30</f>
        <v>29</v>
      </c>
      <c r="B30" t="str">
        <f>Sheet1!B30</f>
        <v>Curtea de Arges</v>
      </c>
      <c r="I30" t="str">
        <f>Sheet1!M30</f>
        <v>Baiculesti</v>
      </c>
      <c r="AJ30">
        <f>Sheet1!AP30</f>
        <v>214</v>
      </c>
      <c r="AK30" s="1">
        <v>1</v>
      </c>
      <c r="AL30">
        <f>ROUND(AJ30*$AL$88,0)</f>
        <v>100</v>
      </c>
      <c r="AM30" s="4">
        <f t="shared" si="3"/>
        <v>100</v>
      </c>
      <c r="AN30" s="8">
        <f t="shared" si="0"/>
        <v>29</v>
      </c>
      <c r="AO30">
        <f t="shared" si="1"/>
        <v>10</v>
      </c>
      <c r="AP30">
        <f t="shared" si="2"/>
        <v>4</v>
      </c>
      <c r="AS30" s="9"/>
    </row>
    <row r="31" spans="1:45" x14ac:dyDescent="0.3">
      <c r="A31">
        <f>Sheet1!A31</f>
        <v>30</v>
      </c>
      <c r="B31" t="str">
        <f>Sheet1!B31</f>
        <v>Curtea de Arges</v>
      </c>
      <c r="I31" t="str">
        <f>Sheet1!M31</f>
        <v>Malureni</v>
      </c>
      <c r="AJ31">
        <f>Sheet1!AP31</f>
        <v>182</v>
      </c>
      <c r="AK31" s="1">
        <v>3</v>
      </c>
      <c r="AL31">
        <f>ROUND(AJ31*$AL$88,0)</f>
        <v>85</v>
      </c>
      <c r="AM31" s="4">
        <f t="shared" si="3"/>
        <v>28</v>
      </c>
      <c r="AN31" s="8">
        <f t="shared" si="0"/>
        <v>30</v>
      </c>
      <c r="AO31">
        <f t="shared" si="1"/>
        <v>2</v>
      </c>
      <c r="AP31">
        <f t="shared" si="2"/>
        <v>1</v>
      </c>
      <c r="AS31" s="9"/>
    </row>
    <row r="32" spans="1:45" x14ac:dyDescent="0.3">
      <c r="A32">
        <f>Sheet1!A32</f>
        <v>31</v>
      </c>
      <c r="B32" t="str">
        <f>Sheet1!B32</f>
        <v>Curtea de Arges</v>
      </c>
      <c r="I32" t="str">
        <f>Sheet1!M32</f>
        <v>Pitesti</v>
      </c>
      <c r="AJ32">
        <f>Sheet1!AP32</f>
        <v>988</v>
      </c>
      <c r="AK32" s="1">
        <v>4</v>
      </c>
      <c r="AL32">
        <f>ROUND(AJ32*$AL$88,0)</f>
        <v>461</v>
      </c>
      <c r="AM32" s="4">
        <f t="shared" ref="AM32:AM48" si="6">ROUND(AL32/AK32,0)</f>
        <v>115</v>
      </c>
      <c r="AN32" s="8">
        <f t="shared" si="0"/>
        <v>31</v>
      </c>
      <c r="AO32">
        <f t="shared" ref="AO32:AO40" si="7">IF(ROUNDDOWN(AM32/10,0)=0,1,ROUNDDOWN(AM32/10,0))</f>
        <v>11</v>
      </c>
      <c r="AP32">
        <f t="shared" ref="AP32:AP40" si="8">IF(ROUNDDOWN(AM32/23,0)=0,1,ROUNDDOWN(AM32/23,0))</f>
        <v>5</v>
      </c>
    </row>
    <row r="33" spans="1:42" x14ac:dyDescent="0.3">
      <c r="A33">
        <f>Sheet1!A33</f>
        <v>32</v>
      </c>
      <c r="B33" t="str">
        <f>Sheet1!B33</f>
        <v>Pitesti</v>
      </c>
      <c r="I33" t="str">
        <f>Sheet1!M33</f>
        <v>Merisani</v>
      </c>
      <c r="AJ33">
        <f>Sheet1!AP33</f>
        <v>250</v>
      </c>
      <c r="AK33" s="1">
        <v>2</v>
      </c>
      <c r="AL33">
        <f>ROUND(AJ33*$AL$88,0)</f>
        <v>117</v>
      </c>
      <c r="AM33" s="4">
        <f t="shared" si="6"/>
        <v>59</v>
      </c>
      <c r="AN33" s="8">
        <f t="shared" si="0"/>
        <v>32</v>
      </c>
      <c r="AO33">
        <f t="shared" ref="AO33" si="9">IF(ROUNDDOWN(AM33/10,0)=0,1,ROUNDDOWN(AM33/10,0))</f>
        <v>5</v>
      </c>
      <c r="AP33">
        <f t="shared" ref="AP33" si="10">IF(ROUNDDOWN(AM33/23,0)=0,1,ROUNDDOWN(AM33/23,0))</f>
        <v>2</v>
      </c>
    </row>
    <row r="34" spans="1:42" x14ac:dyDescent="0.3">
      <c r="A34">
        <f>Sheet1!A34</f>
        <v>33</v>
      </c>
      <c r="B34" t="str">
        <f>Sheet1!B34</f>
        <v>Pitesti</v>
      </c>
      <c r="I34" t="str">
        <f>Sheet1!M34</f>
        <v>Bradulet</v>
      </c>
      <c r="AJ34">
        <f>Sheet1!AP34</f>
        <v>408</v>
      </c>
      <c r="AK34" s="1">
        <v>5</v>
      </c>
      <c r="AL34">
        <f>ROUND(AJ34*$AL$88,0)</f>
        <v>190</v>
      </c>
      <c r="AM34" s="4">
        <f t="shared" si="6"/>
        <v>38</v>
      </c>
      <c r="AN34" s="8">
        <f t="shared" si="0"/>
        <v>33</v>
      </c>
      <c r="AO34">
        <f t="shared" si="7"/>
        <v>3</v>
      </c>
      <c r="AP34">
        <f t="shared" si="8"/>
        <v>1</v>
      </c>
    </row>
    <row r="35" spans="1:42" x14ac:dyDescent="0.3">
      <c r="A35">
        <f>Sheet1!A35</f>
        <v>34</v>
      </c>
      <c r="B35" t="str">
        <f>Sheet1!B35</f>
        <v>Mioveni</v>
      </c>
      <c r="I35" t="str">
        <f>Sheet1!M35</f>
        <v>Davidesti</v>
      </c>
      <c r="AJ35">
        <f>Sheet1!AP35</f>
        <v>96</v>
      </c>
      <c r="AK35" s="1">
        <v>1</v>
      </c>
      <c r="AL35">
        <f>ROUND(AJ35*$AL$88,0)</f>
        <v>45</v>
      </c>
      <c r="AM35" s="4">
        <f t="shared" si="6"/>
        <v>45</v>
      </c>
      <c r="AN35" s="8">
        <f t="shared" si="0"/>
        <v>34</v>
      </c>
      <c r="AO35">
        <f t="shared" si="7"/>
        <v>4</v>
      </c>
      <c r="AP35">
        <f t="shared" si="8"/>
        <v>1</v>
      </c>
    </row>
    <row r="36" spans="1:42" x14ac:dyDescent="0.3">
      <c r="A36">
        <f>Sheet1!A36</f>
        <v>35</v>
      </c>
      <c r="B36" t="str">
        <f>Sheet1!B36</f>
        <v>Mioveni</v>
      </c>
      <c r="I36" t="str">
        <f>Sheet1!M36</f>
        <v>Titesti</v>
      </c>
      <c r="AJ36">
        <f>Sheet1!AP36</f>
        <v>202</v>
      </c>
      <c r="AK36" s="1">
        <v>1</v>
      </c>
      <c r="AL36">
        <f>ROUND(AJ36*$AL$88,0)</f>
        <v>94</v>
      </c>
      <c r="AM36" s="4">
        <f t="shared" si="6"/>
        <v>94</v>
      </c>
      <c r="AN36" s="8">
        <f t="shared" si="0"/>
        <v>35</v>
      </c>
      <c r="AO36">
        <f t="shared" si="7"/>
        <v>9</v>
      </c>
      <c r="AP36">
        <f t="shared" si="8"/>
        <v>4</v>
      </c>
    </row>
    <row r="37" spans="1:42" x14ac:dyDescent="0.3">
      <c r="A37">
        <f>Sheet1!A37</f>
        <v>36</v>
      </c>
      <c r="B37" t="str">
        <f>Sheet1!B37</f>
        <v>Mioveni</v>
      </c>
      <c r="I37" t="str">
        <f>Sheet1!M37</f>
        <v>Domnesti</v>
      </c>
      <c r="AJ37">
        <f>Sheet1!AP37</f>
        <v>394</v>
      </c>
      <c r="AK37" s="1">
        <v>4</v>
      </c>
      <c r="AL37">
        <f>ROUND(AJ37*$AL$88,0)</f>
        <v>184</v>
      </c>
      <c r="AM37" s="4">
        <f t="shared" si="6"/>
        <v>46</v>
      </c>
      <c r="AN37" s="8">
        <f t="shared" si="0"/>
        <v>36</v>
      </c>
      <c r="AO37">
        <f t="shared" si="7"/>
        <v>4</v>
      </c>
      <c r="AP37">
        <f t="shared" si="8"/>
        <v>2</v>
      </c>
    </row>
    <row r="38" spans="1:42" x14ac:dyDescent="0.3">
      <c r="A38">
        <f>Sheet1!A38</f>
        <v>37</v>
      </c>
      <c r="B38" t="str">
        <f>Sheet1!B38</f>
        <v>Mioveni</v>
      </c>
      <c r="I38" t="str">
        <f>Sheet1!M38</f>
        <v>Berevoiesti</v>
      </c>
      <c r="AJ38">
        <f>Sheet1!AP38</f>
        <v>334</v>
      </c>
      <c r="AK38" s="1">
        <v>5</v>
      </c>
      <c r="AL38">
        <f>ROUND(AJ38*$AL$88,0)</f>
        <v>156</v>
      </c>
      <c r="AM38" s="4">
        <f t="shared" si="6"/>
        <v>31</v>
      </c>
      <c r="AN38" s="8">
        <f t="shared" si="0"/>
        <v>37</v>
      </c>
      <c r="AO38">
        <f t="shared" si="7"/>
        <v>3</v>
      </c>
      <c r="AP38">
        <f t="shared" si="8"/>
        <v>1</v>
      </c>
    </row>
    <row r="39" spans="1:42" x14ac:dyDescent="0.3">
      <c r="A39">
        <f>Sheet1!A39</f>
        <v>38</v>
      </c>
      <c r="B39" t="str">
        <f>Sheet1!B39</f>
        <v>Pitesti</v>
      </c>
      <c r="I39" t="str">
        <f>Sheet1!M39</f>
        <v>Budeasa</v>
      </c>
      <c r="AJ39">
        <f>Sheet1!AP39</f>
        <v>384</v>
      </c>
      <c r="AK39" s="1">
        <v>2</v>
      </c>
      <c r="AL39">
        <f>ROUND(AJ39*$AL$88,0)</f>
        <v>179</v>
      </c>
      <c r="AM39" s="4">
        <f t="shared" si="6"/>
        <v>90</v>
      </c>
      <c r="AN39" s="8">
        <f t="shared" si="0"/>
        <v>38</v>
      </c>
      <c r="AO39">
        <f t="shared" si="7"/>
        <v>9</v>
      </c>
      <c r="AP39">
        <f t="shared" si="8"/>
        <v>3</v>
      </c>
    </row>
    <row r="40" spans="1:42" x14ac:dyDescent="0.3">
      <c r="A40">
        <f>Sheet1!A40</f>
        <v>39</v>
      </c>
      <c r="B40" t="str">
        <f>Sheet1!B40</f>
        <v>Pitesti</v>
      </c>
      <c r="I40" t="str">
        <f>Sheet1!M40</f>
        <v>Cosesti</v>
      </c>
      <c r="AJ40">
        <f>Sheet1!AP40</f>
        <v>796</v>
      </c>
      <c r="AK40" s="1">
        <v>4</v>
      </c>
      <c r="AL40">
        <f>ROUND(AJ40*$AL$88,0)</f>
        <v>372</v>
      </c>
      <c r="AM40" s="4">
        <f t="shared" si="6"/>
        <v>93</v>
      </c>
      <c r="AN40" s="8">
        <f t="shared" si="0"/>
        <v>39</v>
      </c>
      <c r="AO40">
        <f t="shared" si="7"/>
        <v>9</v>
      </c>
      <c r="AP40">
        <f t="shared" si="8"/>
        <v>4</v>
      </c>
    </row>
    <row r="41" spans="1:42" x14ac:dyDescent="0.3">
      <c r="A41">
        <f>Sheet1!A41</f>
        <v>40</v>
      </c>
      <c r="B41" t="str">
        <f>Sheet1!B41</f>
        <v>Pitesti</v>
      </c>
      <c r="I41" t="str">
        <f>Sheet1!M41</f>
        <v>Micesti</v>
      </c>
      <c r="AJ41">
        <f>Sheet1!AP41</f>
        <v>484</v>
      </c>
      <c r="AK41" s="1">
        <v>2</v>
      </c>
      <c r="AL41">
        <f>ROUND(AJ41*$AL$88,0)</f>
        <v>226</v>
      </c>
      <c r="AM41" s="4">
        <f t="shared" si="6"/>
        <v>113</v>
      </c>
      <c r="AN41" s="8">
        <f t="shared" si="0"/>
        <v>40</v>
      </c>
      <c r="AO41">
        <f t="shared" ref="AO41:AO48" si="11">IF(ROUNDDOWN(AM41/10,0)=0,1,ROUNDDOWN(AM41/10,0))</f>
        <v>11</v>
      </c>
      <c r="AP41">
        <f t="shared" ref="AP41:AP48" si="12">IF(ROUNDDOWN(AM41/23,0)=0,1,ROUNDDOWN(AM41/23,0))</f>
        <v>4</v>
      </c>
    </row>
    <row r="42" spans="1:42" x14ac:dyDescent="0.3">
      <c r="A42">
        <f>Sheet1!A42</f>
        <v>41</v>
      </c>
      <c r="B42" t="str">
        <f>Sheet1!B42</f>
        <v>Pitesti</v>
      </c>
      <c r="I42" t="str">
        <f>Sheet1!M42</f>
        <v>Darmanesti</v>
      </c>
      <c r="AJ42">
        <f>Sheet1!AP42</f>
        <v>624</v>
      </c>
      <c r="AK42" s="1">
        <v>3</v>
      </c>
      <c r="AL42">
        <f>ROUND(AJ42*$AL$88,0)</f>
        <v>291</v>
      </c>
      <c r="AM42" s="4">
        <f t="shared" si="6"/>
        <v>97</v>
      </c>
      <c r="AN42" s="8">
        <f t="shared" si="0"/>
        <v>41</v>
      </c>
      <c r="AO42">
        <f t="shared" si="11"/>
        <v>9</v>
      </c>
      <c r="AP42">
        <f t="shared" si="12"/>
        <v>4</v>
      </c>
    </row>
    <row r="43" spans="1:42" x14ac:dyDescent="0.3">
      <c r="A43">
        <f>Sheet1!A43</f>
        <v>42</v>
      </c>
      <c r="B43" t="str">
        <f>Sheet1!B43</f>
        <v>Pitesti</v>
      </c>
      <c r="I43" t="str">
        <f>Sheet1!M43</f>
        <v>Nucsoara</v>
      </c>
      <c r="AJ43">
        <f>Sheet1!AP43</f>
        <v>1050</v>
      </c>
      <c r="AK43" s="1">
        <v>8</v>
      </c>
      <c r="AL43">
        <f>ROUND(AJ43*$AL$88,0)</f>
        <v>490</v>
      </c>
      <c r="AM43" s="4">
        <f t="shared" si="6"/>
        <v>61</v>
      </c>
      <c r="AN43" s="8">
        <f t="shared" si="0"/>
        <v>42</v>
      </c>
      <c r="AO43">
        <f t="shared" si="11"/>
        <v>6</v>
      </c>
      <c r="AP43">
        <f t="shared" si="12"/>
        <v>2</v>
      </c>
    </row>
    <row r="44" spans="1:42" x14ac:dyDescent="0.3">
      <c r="A44">
        <f>Sheet1!A44</f>
        <v>43</v>
      </c>
      <c r="B44" t="str">
        <f>Sheet1!B44</f>
        <v>Pitesti</v>
      </c>
      <c r="I44" t="str">
        <f>Sheet1!M44</f>
        <v>Mioveni</v>
      </c>
      <c r="AJ44">
        <f>Sheet1!AP44</f>
        <v>1972</v>
      </c>
      <c r="AK44" s="1">
        <v>2</v>
      </c>
      <c r="AL44">
        <f>ROUND(AJ44*$AL$88,0)</f>
        <v>920</v>
      </c>
      <c r="AM44" s="4">
        <f t="shared" si="6"/>
        <v>460</v>
      </c>
      <c r="AN44" s="8">
        <f t="shared" si="0"/>
        <v>43</v>
      </c>
      <c r="AO44">
        <f t="shared" si="11"/>
        <v>46</v>
      </c>
      <c r="AP44">
        <f t="shared" si="12"/>
        <v>20</v>
      </c>
    </row>
    <row r="45" spans="1:42" x14ac:dyDescent="0.3">
      <c r="A45">
        <f>Sheet1!A45</f>
        <v>44</v>
      </c>
      <c r="B45" t="str">
        <f>Sheet1!B45</f>
        <v>Pitesti</v>
      </c>
      <c r="I45" t="str">
        <f>Sheet1!M45</f>
        <v>Boteni</v>
      </c>
      <c r="AJ45">
        <f>Sheet1!AP45</f>
        <v>2292</v>
      </c>
      <c r="AK45" s="1">
        <v>6</v>
      </c>
      <c r="AL45">
        <f>ROUND(AJ45*$AL$88,0)</f>
        <v>1070</v>
      </c>
      <c r="AM45" s="4">
        <f t="shared" si="6"/>
        <v>178</v>
      </c>
      <c r="AN45" s="8">
        <f t="shared" si="0"/>
        <v>44</v>
      </c>
      <c r="AO45">
        <f t="shared" si="11"/>
        <v>17</v>
      </c>
      <c r="AP45">
        <f t="shared" si="12"/>
        <v>7</v>
      </c>
    </row>
    <row r="46" spans="1:42" x14ac:dyDescent="0.3">
      <c r="A46">
        <f>Sheet1!A46</f>
        <v>45</v>
      </c>
      <c r="B46" t="str">
        <f>Sheet1!B46</f>
        <v>Pitesti</v>
      </c>
      <c r="I46" t="str">
        <f>Sheet1!M46</f>
        <v>Ciomagesti</v>
      </c>
      <c r="AJ46">
        <f>Sheet1!AP46</f>
        <v>150</v>
      </c>
      <c r="AK46" s="1">
        <v>6</v>
      </c>
      <c r="AL46">
        <f>ROUND(AJ46*$AL$88,0)</f>
        <v>70</v>
      </c>
      <c r="AM46" s="4">
        <f t="shared" si="6"/>
        <v>12</v>
      </c>
      <c r="AN46" s="8">
        <f t="shared" si="0"/>
        <v>45</v>
      </c>
      <c r="AO46">
        <f t="shared" si="11"/>
        <v>1</v>
      </c>
      <c r="AP46">
        <f t="shared" si="12"/>
        <v>1</v>
      </c>
    </row>
    <row r="47" spans="1:42" x14ac:dyDescent="0.3">
      <c r="A47">
        <f>Sheet1!A47</f>
        <v>46</v>
      </c>
      <c r="B47" t="str">
        <f>Sheet1!B47</f>
        <v>Pitesti</v>
      </c>
      <c r="I47" t="str">
        <f>Sheet1!M47</f>
        <v>Cotmeana</v>
      </c>
      <c r="AJ47">
        <f>Sheet1!AP47</f>
        <v>1574</v>
      </c>
      <c r="AK47" s="1">
        <v>4</v>
      </c>
      <c r="AL47">
        <f>ROUND(AJ47*$AL$88,0)</f>
        <v>735</v>
      </c>
      <c r="AM47" s="4">
        <f t="shared" si="6"/>
        <v>184</v>
      </c>
      <c r="AN47" s="8">
        <f t="shared" si="0"/>
        <v>46</v>
      </c>
      <c r="AO47">
        <f t="shared" si="11"/>
        <v>18</v>
      </c>
      <c r="AP47">
        <f t="shared" si="12"/>
        <v>8</v>
      </c>
    </row>
    <row r="48" spans="1:42" x14ac:dyDescent="0.3">
      <c r="A48">
        <f>Sheet1!A48</f>
        <v>47</v>
      </c>
      <c r="B48" t="str">
        <f>Sheet1!B48</f>
        <v>Pitesti</v>
      </c>
      <c r="I48" t="str">
        <f>Sheet1!M48</f>
        <v>Cotmeana</v>
      </c>
      <c r="AJ48">
        <f>Sheet1!AP48</f>
        <v>98</v>
      </c>
      <c r="AK48" s="1">
        <v>3</v>
      </c>
      <c r="AL48">
        <f>ROUND(AJ48*$AL$88,0)</f>
        <v>46</v>
      </c>
      <c r="AM48" s="4">
        <f t="shared" si="6"/>
        <v>15</v>
      </c>
      <c r="AN48" s="8">
        <f t="shared" si="0"/>
        <v>47</v>
      </c>
      <c r="AO48">
        <f t="shared" si="11"/>
        <v>1</v>
      </c>
      <c r="AP48">
        <f t="shared" si="12"/>
        <v>1</v>
      </c>
    </row>
    <row r="49" spans="1:42" x14ac:dyDescent="0.3">
      <c r="A49">
        <f>Sheet1!A49</f>
        <v>48</v>
      </c>
      <c r="B49" t="str">
        <f>Sheet1!B49</f>
        <v>Pitesti</v>
      </c>
      <c r="I49" t="str">
        <f>Sheet1!M49</f>
        <v>Poiana Lacului</v>
      </c>
      <c r="AJ49">
        <f>Sheet1!AP49</f>
        <v>1460</v>
      </c>
      <c r="AK49" s="1">
        <v>2</v>
      </c>
      <c r="AL49">
        <f>ROUND(AJ49*$AL$88,0)</f>
        <v>681</v>
      </c>
      <c r="AM49" s="4">
        <f t="shared" ref="AM49:AM53" si="13">ROUND(AL49/AK49,0)</f>
        <v>341</v>
      </c>
      <c r="AN49" s="8">
        <f t="shared" si="0"/>
        <v>48</v>
      </c>
      <c r="AO49">
        <f t="shared" ref="AO49:AO53" si="14">IF(ROUNDDOWN(AM49/10,0)=0,1,ROUNDDOWN(AM49/10,0))</f>
        <v>34</v>
      </c>
      <c r="AP49">
        <f t="shared" ref="AP49:AP53" si="15">IF(ROUNDDOWN(AM49/23,0)=0,1,ROUNDDOWN(AM49/23,0))</f>
        <v>14</v>
      </c>
    </row>
    <row r="50" spans="1:42" x14ac:dyDescent="0.3">
      <c r="A50">
        <f>Sheet1!A50</f>
        <v>49</v>
      </c>
      <c r="B50" t="str">
        <f>Sheet1!B50</f>
        <v>Pitesti</v>
      </c>
      <c r="I50" t="str">
        <f>Sheet1!M50</f>
        <v>Uda</v>
      </c>
      <c r="AJ50">
        <f>Sheet1!AP50</f>
        <v>1650</v>
      </c>
      <c r="AK50" s="1">
        <v>5</v>
      </c>
      <c r="AL50">
        <f>ROUND(AJ50*$AL$88,0)</f>
        <v>770</v>
      </c>
      <c r="AM50" s="4">
        <f t="shared" si="13"/>
        <v>154</v>
      </c>
      <c r="AN50" s="8">
        <f t="shared" si="0"/>
        <v>49</v>
      </c>
      <c r="AO50">
        <f t="shared" si="14"/>
        <v>15</v>
      </c>
      <c r="AP50">
        <f t="shared" si="15"/>
        <v>6</v>
      </c>
    </row>
    <row r="51" spans="1:42" x14ac:dyDescent="0.3">
      <c r="A51">
        <f>Sheet1!A51</f>
        <v>50</v>
      </c>
      <c r="B51" t="str">
        <f>Sheet1!B51</f>
        <v>Pitesti</v>
      </c>
      <c r="I51" t="str">
        <f>Sheet1!M51</f>
        <v>Uda</v>
      </c>
      <c r="AJ51">
        <f>Sheet1!AP51</f>
        <v>1564</v>
      </c>
      <c r="AK51" s="1">
        <v>4</v>
      </c>
      <c r="AL51">
        <f>ROUND(AJ51*$AL$88,0)</f>
        <v>730</v>
      </c>
      <c r="AM51" s="4">
        <f t="shared" si="13"/>
        <v>183</v>
      </c>
      <c r="AN51" s="8">
        <f t="shared" si="0"/>
        <v>50</v>
      </c>
      <c r="AO51">
        <f t="shared" si="14"/>
        <v>18</v>
      </c>
      <c r="AP51">
        <f t="shared" si="15"/>
        <v>7</v>
      </c>
    </row>
    <row r="52" spans="1:42" x14ac:dyDescent="0.3">
      <c r="A52">
        <f>Sheet1!A52</f>
        <v>51</v>
      </c>
      <c r="B52" t="str">
        <f>Sheet1!B52</f>
        <v>Pitesti</v>
      </c>
      <c r="I52" t="str">
        <f>Sheet1!M52</f>
        <v>Vedea</v>
      </c>
      <c r="AJ52">
        <f>Sheet1!AP52</f>
        <v>1540</v>
      </c>
      <c r="AK52" s="1">
        <v>3</v>
      </c>
      <c r="AL52">
        <f>ROUND(AJ52*$AL$88,0)</f>
        <v>719</v>
      </c>
      <c r="AM52" s="4">
        <f t="shared" si="13"/>
        <v>240</v>
      </c>
      <c r="AN52" s="8">
        <f t="shared" si="0"/>
        <v>51</v>
      </c>
      <c r="AO52">
        <f t="shared" si="14"/>
        <v>24</v>
      </c>
      <c r="AP52">
        <f t="shared" si="15"/>
        <v>10</v>
      </c>
    </row>
    <row r="53" spans="1:42" x14ac:dyDescent="0.3">
      <c r="A53">
        <f>Sheet1!A53</f>
        <v>52</v>
      </c>
      <c r="B53" t="str">
        <f>Sheet1!B53</f>
        <v>Pitesti</v>
      </c>
      <c r="I53" t="str">
        <f>Sheet1!M53</f>
        <v>Sapata</v>
      </c>
      <c r="AJ53">
        <f>Sheet1!AP53</f>
        <v>1510</v>
      </c>
      <c r="AK53" s="1">
        <v>3</v>
      </c>
      <c r="AL53">
        <f>ROUND(AJ53*$AL$88,0)</f>
        <v>705</v>
      </c>
      <c r="AM53" s="4">
        <f t="shared" si="13"/>
        <v>235</v>
      </c>
      <c r="AN53" s="8">
        <f t="shared" si="0"/>
        <v>52</v>
      </c>
      <c r="AO53">
        <f t="shared" si="14"/>
        <v>23</v>
      </c>
      <c r="AP53">
        <f t="shared" si="15"/>
        <v>10</v>
      </c>
    </row>
    <row r="54" spans="1:42" x14ac:dyDescent="0.3">
      <c r="A54">
        <f>Sheet1!A54</f>
        <v>53</v>
      </c>
      <c r="B54" t="str">
        <f>Sheet1!B54</f>
        <v>Pitesti</v>
      </c>
      <c r="I54" t="str">
        <f>Sheet1!M54</f>
        <v>Barla</v>
      </c>
      <c r="AJ54">
        <f>Sheet1!AP54</f>
        <v>172</v>
      </c>
      <c r="AK54" s="1">
        <v>5</v>
      </c>
      <c r="AL54">
        <f>ROUND(AJ54*$AL$88,0)</f>
        <v>80</v>
      </c>
      <c r="AM54" s="4">
        <f t="shared" ref="AM54:AM60" si="16">ROUND(AL54/AK54,0)</f>
        <v>16</v>
      </c>
      <c r="AN54" s="8">
        <f t="shared" si="0"/>
        <v>53</v>
      </c>
      <c r="AO54">
        <f t="shared" ref="AO54:AO60" si="17">IF(ROUNDDOWN(AM54/10,0)=0,1,ROUNDDOWN(AM54/10,0))</f>
        <v>1</v>
      </c>
      <c r="AP54">
        <f t="shared" ref="AP54:AP60" si="18">IF(ROUNDDOWN(AM54/23,0)=0,1,ROUNDDOWN(AM54/23,0))</f>
        <v>1</v>
      </c>
    </row>
    <row r="55" spans="1:42" x14ac:dyDescent="0.3">
      <c r="A55">
        <f>Sheet1!A55</f>
        <v>54</v>
      </c>
      <c r="B55" t="str">
        <f>Sheet1!B55</f>
        <v>Pitesti</v>
      </c>
      <c r="I55" t="str">
        <f>Sheet1!M55</f>
        <v>Buzoesti</v>
      </c>
      <c r="AJ55">
        <f>Sheet1!AP55</f>
        <v>284</v>
      </c>
      <c r="AK55" s="1">
        <v>3</v>
      </c>
      <c r="AL55">
        <f>ROUND(AJ55*$AL$88,0)</f>
        <v>133</v>
      </c>
      <c r="AM55" s="4">
        <f t="shared" si="16"/>
        <v>44</v>
      </c>
      <c r="AN55" s="8">
        <f t="shared" si="0"/>
        <v>54</v>
      </c>
      <c r="AO55">
        <f t="shared" si="17"/>
        <v>4</v>
      </c>
      <c r="AP55">
        <f t="shared" si="18"/>
        <v>1</v>
      </c>
    </row>
    <row r="56" spans="1:42" x14ac:dyDescent="0.3">
      <c r="A56">
        <f>Sheet1!A56</f>
        <v>55</v>
      </c>
      <c r="B56" t="str">
        <f>Sheet1!B56</f>
        <v>Pitesti</v>
      </c>
      <c r="I56" t="str">
        <f>Sheet1!M56</f>
        <v>Caldararu</v>
      </c>
      <c r="AJ56">
        <f>Sheet1!AP56</f>
        <v>336</v>
      </c>
      <c r="AK56" s="1">
        <v>5</v>
      </c>
      <c r="AL56">
        <f>ROUND(AJ56*$AL$88,0)</f>
        <v>157</v>
      </c>
      <c r="AM56" s="4">
        <f t="shared" si="16"/>
        <v>31</v>
      </c>
      <c r="AN56" s="8">
        <f t="shared" si="0"/>
        <v>55</v>
      </c>
      <c r="AO56">
        <f t="shared" si="17"/>
        <v>3</v>
      </c>
      <c r="AP56">
        <f t="shared" si="18"/>
        <v>1</v>
      </c>
    </row>
    <row r="57" spans="1:42" x14ac:dyDescent="0.3">
      <c r="A57">
        <f>Sheet1!A57</f>
        <v>56</v>
      </c>
      <c r="B57" t="str">
        <f>Sheet1!B57</f>
        <v>Pitesti</v>
      </c>
      <c r="I57" t="str">
        <f>Sheet1!M57</f>
        <v>Lunca Corbului</v>
      </c>
      <c r="AJ57">
        <f>Sheet1!AP57</f>
        <v>72</v>
      </c>
      <c r="AK57" s="1">
        <v>2</v>
      </c>
      <c r="AL57">
        <f>ROUND(AJ57*$AL$88,0)</f>
        <v>34</v>
      </c>
      <c r="AM57" s="4">
        <f t="shared" si="16"/>
        <v>17</v>
      </c>
      <c r="AN57" s="8">
        <f t="shared" si="0"/>
        <v>56</v>
      </c>
      <c r="AO57">
        <f t="shared" si="17"/>
        <v>1</v>
      </c>
      <c r="AP57">
        <f t="shared" si="18"/>
        <v>1</v>
      </c>
    </row>
    <row r="58" spans="1:42" x14ac:dyDescent="0.3">
      <c r="A58">
        <f>Sheet1!A58</f>
        <v>57</v>
      </c>
      <c r="B58" t="str">
        <f>Sheet1!B58</f>
        <v>Pitesti</v>
      </c>
      <c r="I58" t="str">
        <f>Sheet1!M58</f>
        <v>Albota</v>
      </c>
      <c r="AJ58">
        <f>Sheet1!AP58</f>
        <v>626</v>
      </c>
      <c r="AK58" s="1">
        <v>1</v>
      </c>
      <c r="AL58">
        <f>ROUND(AJ58*$AL$88,0)</f>
        <v>292</v>
      </c>
      <c r="AM58" s="4">
        <f t="shared" si="16"/>
        <v>292</v>
      </c>
      <c r="AN58" s="8">
        <f t="shared" si="0"/>
        <v>57</v>
      </c>
      <c r="AO58">
        <f t="shared" si="17"/>
        <v>29</v>
      </c>
      <c r="AP58">
        <f t="shared" si="18"/>
        <v>12</v>
      </c>
    </row>
    <row r="59" spans="1:42" x14ac:dyDescent="0.3">
      <c r="A59">
        <f>Sheet1!A59</f>
        <v>58</v>
      </c>
      <c r="B59" t="str">
        <f>Sheet1!B59</f>
        <v>Pitesti</v>
      </c>
      <c r="I59" t="str">
        <f>Sheet1!M59</f>
        <v>Popesti</v>
      </c>
      <c r="AJ59">
        <f>Sheet1!AP59</f>
        <v>326</v>
      </c>
      <c r="AK59" s="1">
        <v>5</v>
      </c>
      <c r="AL59">
        <f>ROUND(AJ59*$AL$88,0)</f>
        <v>152</v>
      </c>
      <c r="AM59" s="4">
        <f t="shared" si="16"/>
        <v>30</v>
      </c>
      <c r="AN59" s="8">
        <f t="shared" si="0"/>
        <v>58</v>
      </c>
      <c r="AO59">
        <f t="shared" si="17"/>
        <v>3</v>
      </c>
      <c r="AP59">
        <f t="shared" si="18"/>
        <v>1</v>
      </c>
    </row>
    <row r="60" spans="1:42" x14ac:dyDescent="0.3">
      <c r="A60">
        <f>Sheet1!A60</f>
        <v>59</v>
      </c>
      <c r="B60" t="str">
        <f>Sheet1!B60</f>
        <v>Pitesti</v>
      </c>
      <c r="I60" t="str">
        <f>Sheet1!M60</f>
        <v>Raca</v>
      </c>
      <c r="AJ60">
        <f>Sheet1!AP60</f>
        <v>332</v>
      </c>
      <c r="AK60" s="1">
        <v>6</v>
      </c>
      <c r="AL60">
        <f>ROUND(AJ60*$AL$88,0)</f>
        <v>155</v>
      </c>
      <c r="AM60" s="4">
        <f t="shared" si="16"/>
        <v>26</v>
      </c>
      <c r="AN60" s="8">
        <f t="shared" si="0"/>
        <v>59</v>
      </c>
      <c r="AO60">
        <f t="shared" si="17"/>
        <v>2</v>
      </c>
      <c r="AP60">
        <f t="shared" si="18"/>
        <v>1</v>
      </c>
    </row>
    <row r="61" spans="1:42" x14ac:dyDescent="0.3">
      <c r="A61">
        <f>Sheet1!A61</f>
        <v>60</v>
      </c>
      <c r="B61" t="str">
        <f>Sheet1!B61</f>
        <v>Pitesti</v>
      </c>
      <c r="I61" t="str">
        <f>Sheet1!M61</f>
        <v>Sapata</v>
      </c>
      <c r="AJ61">
        <f>Sheet1!AP61</f>
        <v>112</v>
      </c>
      <c r="AK61" s="1">
        <v>3</v>
      </c>
      <c r="AL61">
        <f>ROUND(AJ61*$AL$88,0)</f>
        <v>52</v>
      </c>
      <c r="AM61" s="4">
        <f t="shared" ref="AM61:AM85" si="19">ROUND(AL61/AK61,0)</f>
        <v>17</v>
      </c>
      <c r="AN61" s="8">
        <f t="shared" si="0"/>
        <v>60</v>
      </c>
      <c r="AO61">
        <f t="shared" ref="AO61:AO85" si="20">IF(ROUNDDOWN(AM61/10,0)=0,1,ROUNDDOWN(AM61/10,0))</f>
        <v>1</v>
      </c>
      <c r="AP61">
        <f t="shared" ref="AP61:AP85" si="21">IF(ROUNDDOWN(AM61/23,0)=0,1,ROUNDDOWN(AM61/23,0))</f>
        <v>1</v>
      </c>
    </row>
    <row r="62" spans="1:42" x14ac:dyDescent="0.3">
      <c r="A62">
        <f>Sheet1!A62</f>
        <v>61</v>
      </c>
      <c r="B62" t="str">
        <f>Sheet1!B62</f>
        <v>Pitesti</v>
      </c>
      <c r="I62" t="str">
        <f>Sheet1!M62</f>
        <v>Costesti</v>
      </c>
      <c r="AJ62">
        <f>Sheet1!AP62</f>
        <v>210</v>
      </c>
      <c r="AK62" s="1">
        <v>2</v>
      </c>
      <c r="AL62">
        <f>ROUND(AJ62*$AL$88,0)</f>
        <v>98</v>
      </c>
      <c r="AM62" s="4">
        <f t="shared" si="19"/>
        <v>49</v>
      </c>
      <c r="AN62" s="8">
        <f t="shared" si="0"/>
        <v>61</v>
      </c>
      <c r="AO62">
        <f t="shared" si="20"/>
        <v>4</v>
      </c>
      <c r="AP62">
        <f t="shared" si="21"/>
        <v>2</v>
      </c>
    </row>
    <row r="63" spans="1:42" x14ac:dyDescent="0.3">
      <c r="A63">
        <f>Sheet1!A63</f>
        <v>62</v>
      </c>
      <c r="B63" t="str">
        <f>Sheet1!B63</f>
        <v>Pitesti</v>
      </c>
      <c r="I63" t="str">
        <f>Sheet1!M63</f>
        <v>Recea</v>
      </c>
      <c r="AJ63">
        <f>Sheet1!AP63</f>
        <v>312</v>
      </c>
      <c r="AK63" s="1">
        <v>4</v>
      </c>
      <c r="AL63">
        <f>ROUND(AJ63*$AL$88,0)</f>
        <v>146</v>
      </c>
      <c r="AM63" s="4">
        <f t="shared" si="19"/>
        <v>37</v>
      </c>
      <c r="AN63" s="8">
        <f t="shared" ref="AN63:AN85" si="22">A63</f>
        <v>62</v>
      </c>
      <c r="AO63">
        <f t="shared" si="20"/>
        <v>3</v>
      </c>
      <c r="AP63">
        <f t="shared" si="21"/>
        <v>1</v>
      </c>
    </row>
    <row r="64" spans="1:42" x14ac:dyDescent="0.3">
      <c r="A64">
        <f>Sheet1!A64</f>
        <v>63</v>
      </c>
      <c r="B64" t="str">
        <f>Sheet1!B64</f>
        <v>Costesti</v>
      </c>
      <c r="I64" t="str">
        <f>Sheet1!M64</f>
        <v>Mirosi</v>
      </c>
      <c r="AJ64">
        <f>Sheet1!AP64</f>
        <v>64</v>
      </c>
      <c r="AK64" s="1">
        <v>4</v>
      </c>
      <c r="AL64">
        <f>ROUND(AJ64*$AL$88,0)</f>
        <v>30</v>
      </c>
      <c r="AM64" s="4">
        <f t="shared" si="19"/>
        <v>8</v>
      </c>
      <c r="AN64" s="8">
        <f t="shared" si="22"/>
        <v>63</v>
      </c>
      <c r="AO64">
        <f t="shared" si="20"/>
        <v>1</v>
      </c>
      <c r="AP64">
        <f t="shared" si="21"/>
        <v>1</v>
      </c>
    </row>
    <row r="65" spans="1:42" x14ac:dyDescent="0.3">
      <c r="A65">
        <f>Sheet1!A65</f>
        <v>64</v>
      </c>
      <c r="B65" t="str">
        <f>Sheet1!B65</f>
        <v>Costesti</v>
      </c>
      <c r="I65" t="str">
        <f>Sheet1!M65</f>
        <v>Buzoesti</v>
      </c>
      <c r="AJ65">
        <f>Sheet1!AP65</f>
        <v>16</v>
      </c>
      <c r="AK65" s="1">
        <v>1</v>
      </c>
      <c r="AL65">
        <f t="shared" ref="AL65:AL85" si="23">ROUND(AJ65*$AL$88,0)</f>
        <v>7</v>
      </c>
      <c r="AM65" s="4">
        <f t="shared" si="19"/>
        <v>7</v>
      </c>
      <c r="AN65" s="8">
        <f t="shared" si="22"/>
        <v>64</v>
      </c>
      <c r="AO65">
        <f t="shared" si="20"/>
        <v>1</v>
      </c>
      <c r="AP65">
        <f t="shared" si="21"/>
        <v>1</v>
      </c>
    </row>
    <row r="66" spans="1:42" x14ac:dyDescent="0.3">
      <c r="A66">
        <f>Sheet1!A66</f>
        <v>65</v>
      </c>
      <c r="B66" t="str">
        <f>Sheet1!B66</f>
        <v>Pitesti</v>
      </c>
      <c r="I66" t="str">
        <f>Sheet1!M66</f>
        <v>Negrasi</v>
      </c>
      <c r="AJ66">
        <f>Sheet1!AP66</f>
        <v>252</v>
      </c>
      <c r="AK66" s="1">
        <v>4</v>
      </c>
      <c r="AL66">
        <f t="shared" si="23"/>
        <v>118</v>
      </c>
      <c r="AM66" s="4">
        <f t="shared" si="19"/>
        <v>30</v>
      </c>
      <c r="AN66" s="8">
        <f t="shared" si="22"/>
        <v>65</v>
      </c>
      <c r="AO66">
        <f t="shared" si="20"/>
        <v>3</v>
      </c>
      <c r="AP66">
        <f t="shared" si="21"/>
        <v>1</v>
      </c>
    </row>
    <row r="67" spans="1:42" x14ac:dyDescent="0.3">
      <c r="A67">
        <f>Sheet1!A67</f>
        <v>66</v>
      </c>
      <c r="B67" t="str">
        <f>Sheet1!B67</f>
        <v>Pitesti</v>
      </c>
      <c r="I67" t="str">
        <f>Sheet1!M67</f>
        <v>Ratesti</v>
      </c>
      <c r="AJ67">
        <f>Sheet1!AP67</f>
        <v>208</v>
      </c>
      <c r="AK67" s="1">
        <v>2</v>
      </c>
      <c r="AL67">
        <f t="shared" si="23"/>
        <v>97</v>
      </c>
      <c r="AM67" s="4">
        <f t="shared" si="19"/>
        <v>49</v>
      </c>
      <c r="AN67" s="8">
        <f t="shared" si="22"/>
        <v>66</v>
      </c>
      <c r="AO67">
        <f t="shared" si="20"/>
        <v>4</v>
      </c>
      <c r="AP67">
        <f t="shared" si="21"/>
        <v>2</v>
      </c>
    </row>
    <row r="68" spans="1:42" x14ac:dyDescent="0.3">
      <c r="A68">
        <f>Sheet1!A68</f>
        <v>67</v>
      </c>
      <c r="B68" t="str">
        <f>Sheet1!B68</f>
        <v>Pitesti</v>
      </c>
      <c r="I68" t="str">
        <f>Sheet1!M68</f>
        <v>Rociu</v>
      </c>
      <c r="AJ68">
        <f>Sheet1!AP68</f>
        <v>148</v>
      </c>
      <c r="AK68" s="1">
        <v>2</v>
      </c>
      <c r="AL68">
        <f t="shared" si="23"/>
        <v>69</v>
      </c>
      <c r="AM68" s="4">
        <f t="shared" si="19"/>
        <v>35</v>
      </c>
      <c r="AN68" s="8">
        <f t="shared" si="22"/>
        <v>67</v>
      </c>
      <c r="AO68">
        <f t="shared" si="20"/>
        <v>3</v>
      </c>
      <c r="AP68">
        <f t="shared" si="21"/>
        <v>1</v>
      </c>
    </row>
    <row r="69" spans="1:42" x14ac:dyDescent="0.3">
      <c r="A69">
        <f>Sheet1!A69</f>
        <v>68</v>
      </c>
      <c r="B69" t="str">
        <f>Sheet1!B69</f>
        <v>Pitesti</v>
      </c>
      <c r="I69" t="str">
        <f>Sheet1!M69</f>
        <v>Negrasi</v>
      </c>
      <c r="AJ69">
        <f>Sheet1!AP69</f>
        <v>182</v>
      </c>
      <c r="AK69" s="1">
        <v>4</v>
      </c>
      <c r="AL69">
        <f t="shared" si="23"/>
        <v>85</v>
      </c>
      <c r="AM69" s="4">
        <f t="shared" si="19"/>
        <v>21</v>
      </c>
      <c r="AN69" s="8">
        <f t="shared" si="22"/>
        <v>68</v>
      </c>
      <c r="AO69">
        <f t="shared" si="20"/>
        <v>2</v>
      </c>
      <c r="AP69">
        <f t="shared" si="21"/>
        <v>1</v>
      </c>
    </row>
    <row r="70" spans="1:42" x14ac:dyDescent="0.3">
      <c r="A70">
        <f>Sheet1!A70</f>
        <v>69</v>
      </c>
      <c r="B70" t="str">
        <f>Sheet1!B70</f>
        <v>Pitesti</v>
      </c>
      <c r="I70" t="str">
        <f>Sheet1!M70</f>
        <v>Slobozia</v>
      </c>
      <c r="AJ70">
        <f>Sheet1!AP70</f>
        <v>322</v>
      </c>
      <c r="AK70" s="1">
        <v>6</v>
      </c>
      <c r="AL70">
        <f t="shared" si="23"/>
        <v>150</v>
      </c>
      <c r="AM70" s="4">
        <f t="shared" si="19"/>
        <v>25</v>
      </c>
      <c r="AN70" s="8">
        <f t="shared" si="22"/>
        <v>69</v>
      </c>
      <c r="AO70">
        <f t="shared" si="20"/>
        <v>2</v>
      </c>
      <c r="AP70">
        <f t="shared" si="21"/>
        <v>1</v>
      </c>
    </row>
    <row r="71" spans="1:42" x14ac:dyDescent="0.3">
      <c r="A71">
        <f>Sheet1!A71</f>
        <v>70</v>
      </c>
      <c r="B71" t="str">
        <f>Sheet1!B71</f>
        <v>Pitesti</v>
      </c>
      <c r="I71" t="str">
        <f>Sheet1!M71</f>
        <v>Stefan cel Mare</v>
      </c>
      <c r="AJ71">
        <f>Sheet1!AP71</f>
        <v>236</v>
      </c>
      <c r="AK71" s="1">
        <v>6</v>
      </c>
      <c r="AL71">
        <f t="shared" si="23"/>
        <v>110</v>
      </c>
      <c r="AM71" s="4">
        <f t="shared" si="19"/>
        <v>18</v>
      </c>
      <c r="AN71" s="8">
        <f t="shared" si="22"/>
        <v>70</v>
      </c>
      <c r="AO71">
        <f t="shared" si="20"/>
        <v>1</v>
      </c>
      <c r="AP71">
        <f t="shared" si="21"/>
        <v>1</v>
      </c>
    </row>
    <row r="72" spans="1:42" x14ac:dyDescent="0.3">
      <c r="A72">
        <f>Sheet1!A72</f>
        <v>71</v>
      </c>
      <c r="B72" t="str">
        <f>Sheet1!B72</f>
        <v>Costesti</v>
      </c>
      <c r="I72" t="str">
        <f>Sheet1!M72</f>
        <v>Stefan cel Mare</v>
      </c>
      <c r="AJ72">
        <f>Sheet1!AP72</f>
        <v>40</v>
      </c>
      <c r="AK72" s="1">
        <v>4</v>
      </c>
      <c r="AL72">
        <f t="shared" si="23"/>
        <v>19</v>
      </c>
      <c r="AM72" s="4">
        <f t="shared" si="19"/>
        <v>5</v>
      </c>
      <c r="AN72" s="8">
        <f t="shared" si="22"/>
        <v>71</v>
      </c>
      <c r="AO72">
        <f t="shared" si="20"/>
        <v>1</v>
      </c>
      <c r="AP72">
        <f t="shared" si="21"/>
        <v>1</v>
      </c>
    </row>
    <row r="73" spans="1:42" x14ac:dyDescent="0.3">
      <c r="A73">
        <f>Sheet1!A73</f>
        <v>72</v>
      </c>
      <c r="B73" t="str">
        <f>Sheet1!B73</f>
        <v>Pitesti</v>
      </c>
      <c r="I73" t="str">
        <f>Sheet1!M73</f>
        <v>Beleti-Negresti</v>
      </c>
      <c r="AJ73">
        <f>Sheet1!AP73</f>
        <v>3652</v>
      </c>
      <c r="AK73" s="1">
        <v>5</v>
      </c>
      <c r="AL73">
        <f t="shared" si="23"/>
        <v>1705</v>
      </c>
      <c r="AM73" s="4">
        <f t="shared" si="19"/>
        <v>341</v>
      </c>
      <c r="AN73" s="8">
        <f t="shared" si="22"/>
        <v>72</v>
      </c>
      <c r="AO73">
        <f t="shared" si="20"/>
        <v>34</v>
      </c>
      <c r="AP73">
        <f t="shared" si="21"/>
        <v>14</v>
      </c>
    </row>
    <row r="74" spans="1:42" x14ac:dyDescent="0.3">
      <c r="A74">
        <f>Sheet1!A74</f>
        <v>73</v>
      </c>
      <c r="B74" t="str">
        <f>Sheet1!B74</f>
        <v>Pitesti</v>
      </c>
      <c r="I74" t="str">
        <f>Sheet1!M74</f>
        <v>Bogati</v>
      </c>
      <c r="AJ74">
        <f>Sheet1!AP74</f>
        <v>4004</v>
      </c>
      <c r="AK74" s="1">
        <v>5</v>
      </c>
      <c r="AL74">
        <f t="shared" si="23"/>
        <v>1869</v>
      </c>
      <c r="AM74" s="4">
        <f t="shared" si="19"/>
        <v>374</v>
      </c>
      <c r="AN74" s="8">
        <f t="shared" si="22"/>
        <v>73</v>
      </c>
      <c r="AO74">
        <f t="shared" si="20"/>
        <v>37</v>
      </c>
      <c r="AP74">
        <f t="shared" si="21"/>
        <v>16</v>
      </c>
    </row>
    <row r="75" spans="1:42" x14ac:dyDescent="0.3">
      <c r="A75">
        <f>Sheet1!A75</f>
        <v>74</v>
      </c>
      <c r="B75" t="str">
        <f>Sheet1!B75</f>
        <v>Pitesti</v>
      </c>
      <c r="I75" t="str">
        <f>Sheet1!M75</f>
        <v>Botesti</v>
      </c>
      <c r="AJ75">
        <f>Sheet1!AP75</f>
        <v>3714</v>
      </c>
      <c r="AK75" s="1">
        <v>7</v>
      </c>
      <c r="AL75">
        <f t="shared" si="23"/>
        <v>1734</v>
      </c>
      <c r="AM75" s="4">
        <f t="shared" si="19"/>
        <v>248</v>
      </c>
      <c r="AN75" s="8">
        <f t="shared" si="22"/>
        <v>74</v>
      </c>
      <c r="AO75">
        <f t="shared" si="20"/>
        <v>24</v>
      </c>
      <c r="AP75">
        <f t="shared" si="21"/>
        <v>10</v>
      </c>
    </row>
    <row r="76" spans="1:42" x14ac:dyDescent="0.3">
      <c r="A76">
        <f>Sheet1!A76</f>
        <v>75</v>
      </c>
      <c r="B76" t="str">
        <f>Sheet1!B76</f>
        <v>Pitesti</v>
      </c>
      <c r="I76" t="str">
        <f>Sheet1!M76</f>
        <v>Calinesti</v>
      </c>
      <c r="AJ76">
        <f>Sheet1!AP76</f>
        <v>2458</v>
      </c>
      <c r="AK76" s="1">
        <v>2</v>
      </c>
      <c r="AL76">
        <f t="shared" si="23"/>
        <v>1147</v>
      </c>
      <c r="AM76" s="4">
        <f t="shared" si="19"/>
        <v>574</v>
      </c>
      <c r="AN76" s="8">
        <f t="shared" si="22"/>
        <v>75</v>
      </c>
      <c r="AO76">
        <f t="shared" si="20"/>
        <v>57</v>
      </c>
      <c r="AP76">
        <f t="shared" si="21"/>
        <v>24</v>
      </c>
    </row>
    <row r="77" spans="1:42" x14ac:dyDescent="0.3">
      <c r="A77">
        <f>Sheet1!A77</f>
        <v>76</v>
      </c>
      <c r="B77" t="str">
        <f>Sheet1!B77</f>
        <v>Pitesti</v>
      </c>
      <c r="I77" t="str">
        <f>Sheet1!M77</f>
        <v>Calinesti</v>
      </c>
      <c r="AJ77">
        <f>Sheet1!AP77</f>
        <v>2458</v>
      </c>
      <c r="AK77" s="1">
        <v>2</v>
      </c>
      <c r="AL77">
        <f t="shared" si="23"/>
        <v>1147</v>
      </c>
      <c r="AM77" s="4">
        <f t="shared" si="19"/>
        <v>574</v>
      </c>
      <c r="AN77" s="8">
        <f t="shared" si="22"/>
        <v>76</v>
      </c>
      <c r="AO77">
        <f t="shared" si="20"/>
        <v>57</v>
      </c>
      <c r="AP77">
        <f t="shared" si="21"/>
        <v>24</v>
      </c>
    </row>
    <row r="78" spans="1:42" x14ac:dyDescent="0.3">
      <c r="A78">
        <f>Sheet1!A78</f>
        <v>77</v>
      </c>
      <c r="B78" t="str">
        <f>Sheet1!B78</f>
        <v>Pitesti</v>
      </c>
      <c r="I78" t="str">
        <f>Sheet1!M78</f>
        <v>Priboieni</v>
      </c>
      <c r="AJ78">
        <f>Sheet1!AP78</f>
        <v>3618</v>
      </c>
      <c r="AK78" s="1">
        <v>4</v>
      </c>
      <c r="AL78">
        <f t="shared" si="23"/>
        <v>1689</v>
      </c>
      <c r="AM78" s="4">
        <f t="shared" si="19"/>
        <v>422</v>
      </c>
      <c r="AN78" s="8">
        <f t="shared" si="22"/>
        <v>77</v>
      </c>
      <c r="AO78">
        <f t="shared" si="20"/>
        <v>42</v>
      </c>
      <c r="AP78">
        <f t="shared" si="21"/>
        <v>18</v>
      </c>
    </row>
    <row r="79" spans="1:42" x14ac:dyDescent="0.3">
      <c r="A79">
        <f>Sheet1!A79</f>
        <v>78</v>
      </c>
      <c r="B79" t="str">
        <f>Sheet1!B79</f>
        <v>Pitesti</v>
      </c>
      <c r="I79" t="str">
        <f>Sheet1!M79</f>
        <v>Leordeni</v>
      </c>
      <c r="AJ79">
        <f>Sheet1!AP79</f>
        <v>3856</v>
      </c>
      <c r="AK79" s="1">
        <v>4</v>
      </c>
      <c r="AL79">
        <f t="shared" si="23"/>
        <v>1800</v>
      </c>
      <c r="AM79" s="4">
        <f t="shared" si="19"/>
        <v>450</v>
      </c>
      <c r="AN79" s="8">
        <f t="shared" si="22"/>
        <v>78</v>
      </c>
      <c r="AO79">
        <f t="shared" si="20"/>
        <v>45</v>
      </c>
      <c r="AP79">
        <f t="shared" si="21"/>
        <v>19</v>
      </c>
    </row>
    <row r="80" spans="1:42" x14ac:dyDescent="0.3">
      <c r="A80">
        <f>Sheet1!A80</f>
        <v>79</v>
      </c>
      <c r="B80" t="str">
        <f>Sheet1!B80</f>
        <v>Pitesti</v>
      </c>
      <c r="I80" t="str">
        <f>Sheet1!M80</f>
        <v>Topoloveni</v>
      </c>
      <c r="AJ80">
        <f>Sheet1!AP80</f>
        <v>3470</v>
      </c>
      <c r="AK80" s="1">
        <v>3</v>
      </c>
      <c r="AL80">
        <f t="shared" si="23"/>
        <v>1620</v>
      </c>
      <c r="AM80" s="4">
        <f t="shared" si="19"/>
        <v>540</v>
      </c>
      <c r="AN80" s="8">
        <f t="shared" si="22"/>
        <v>79</v>
      </c>
      <c r="AO80">
        <f t="shared" si="20"/>
        <v>54</v>
      </c>
      <c r="AP80">
        <f t="shared" si="21"/>
        <v>23</v>
      </c>
    </row>
    <row r="81" spans="1:42" x14ac:dyDescent="0.3">
      <c r="A81">
        <f>Sheet1!A81</f>
        <v>80</v>
      </c>
      <c r="B81" t="str">
        <f>Sheet1!B81</f>
        <v>Topoloveni</v>
      </c>
      <c r="I81" t="str">
        <f>Sheet1!M81</f>
        <v>Leordeni</v>
      </c>
      <c r="AJ81">
        <f>Sheet1!AP81</f>
        <v>182</v>
      </c>
      <c r="AK81" s="1">
        <v>1</v>
      </c>
      <c r="AL81">
        <f t="shared" si="23"/>
        <v>85</v>
      </c>
      <c r="AM81" s="4">
        <f t="shared" si="19"/>
        <v>85</v>
      </c>
      <c r="AN81" s="8">
        <f t="shared" si="22"/>
        <v>80</v>
      </c>
      <c r="AO81">
        <f t="shared" si="20"/>
        <v>8</v>
      </c>
      <c r="AP81">
        <f t="shared" si="21"/>
        <v>3</v>
      </c>
    </row>
    <row r="82" spans="1:42" x14ac:dyDescent="0.3">
      <c r="A82">
        <f>Sheet1!A82</f>
        <v>81</v>
      </c>
      <c r="B82" t="str">
        <f>Sheet1!B82</f>
        <v>Topoloveni</v>
      </c>
      <c r="I82" t="str">
        <f>Sheet1!M82</f>
        <v>Bogati</v>
      </c>
      <c r="AJ82">
        <f>Sheet1!AP82</f>
        <v>220</v>
      </c>
      <c r="AK82" s="1">
        <v>2</v>
      </c>
      <c r="AL82">
        <f t="shared" si="23"/>
        <v>103</v>
      </c>
      <c r="AM82" s="4">
        <f t="shared" si="19"/>
        <v>52</v>
      </c>
      <c r="AN82" s="8">
        <f t="shared" si="22"/>
        <v>81</v>
      </c>
      <c r="AO82">
        <f t="shared" si="20"/>
        <v>5</v>
      </c>
      <c r="AP82">
        <f t="shared" si="21"/>
        <v>2</v>
      </c>
    </row>
    <row r="83" spans="1:42" x14ac:dyDescent="0.3">
      <c r="A83">
        <f>Sheet1!A83</f>
        <v>82</v>
      </c>
      <c r="B83" t="str">
        <f>Sheet1!B83</f>
        <v>Topoloveni</v>
      </c>
      <c r="I83" t="str">
        <f>Sheet1!M83</f>
        <v>Botesti</v>
      </c>
      <c r="AJ83">
        <f>Sheet1!AP83</f>
        <v>64</v>
      </c>
      <c r="AK83" s="1">
        <v>4</v>
      </c>
      <c r="AL83">
        <f t="shared" si="23"/>
        <v>30</v>
      </c>
      <c r="AM83" s="4">
        <f t="shared" si="19"/>
        <v>8</v>
      </c>
      <c r="AN83" s="8">
        <f t="shared" si="22"/>
        <v>82</v>
      </c>
      <c r="AO83">
        <f t="shared" si="20"/>
        <v>1</v>
      </c>
      <c r="AP83">
        <f t="shared" si="21"/>
        <v>1</v>
      </c>
    </row>
    <row r="84" spans="1:42" x14ac:dyDescent="0.3">
      <c r="A84">
        <f>Sheet1!A84</f>
        <v>83</v>
      </c>
      <c r="B84" t="str">
        <f>Sheet1!B84</f>
        <v>Topoloveni</v>
      </c>
      <c r="I84" t="str">
        <f>Sheet1!M84</f>
        <v>Priboieni</v>
      </c>
      <c r="AJ84">
        <f>Sheet1!AP84</f>
        <v>36</v>
      </c>
      <c r="AK84" s="1">
        <v>1</v>
      </c>
      <c r="AL84">
        <f t="shared" si="23"/>
        <v>17</v>
      </c>
      <c r="AM84" s="4">
        <f t="shared" si="19"/>
        <v>17</v>
      </c>
      <c r="AN84" s="8">
        <f t="shared" si="22"/>
        <v>83</v>
      </c>
      <c r="AO84">
        <f t="shared" si="20"/>
        <v>1</v>
      </c>
      <c r="AP84">
        <f t="shared" si="21"/>
        <v>1</v>
      </c>
    </row>
    <row r="85" spans="1:42" x14ac:dyDescent="0.3">
      <c r="A85">
        <f>Sheet1!A85</f>
        <v>84</v>
      </c>
      <c r="B85" t="str">
        <f>Sheet1!B85</f>
        <v>Topoloveni</v>
      </c>
      <c r="I85" t="str">
        <f>Sheet1!M85</f>
        <v>Ratesti</v>
      </c>
      <c r="AJ85">
        <f>Sheet1!AP85</f>
        <v>362</v>
      </c>
      <c r="AK85" s="1">
        <v>3</v>
      </c>
      <c r="AL85">
        <f t="shared" si="23"/>
        <v>169</v>
      </c>
      <c r="AM85" s="4">
        <f t="shared" si="19"/>
        <v>56</v>
      </c>
      <c r="AN85" s="8">
        <f t="shared" si="22"/>
        <v>84</v>
      </c>
      <c r="AO85">
        <f t="shared" si="20"/>
        <v>5</v>
      </c>
      <c r="AP85">
        <f t="shared" si="21"/>
        <v>2</v>
      </c>
    </row>
    <row r="86" spans="1:42" x14ac:dyDescent="0.3">
      <c r="AJ86" s="16">
        <f>SUM(AJ2:AJ85)</f>
        <v>62620</v>
      </c>
      <c r="AL86" s="16">
        <f>SUM(AL2:AL85)</f>
        <v>29230</v>
      </c>
      <c r="AO86" s="16">
        <f>SUM(AO2:AO85)</f>
        <v>883</v>
      </c>
      <c r="AP86" s="16">
        <f>SUM(AP2:AP85)</f>
        <v>377</v>
      </c>
    </row>
    <row r="88" spans="1:42" x14ac:dyDescent="0.3">
      <c r="AJ88" s="17">
        <v>29228</v>
      </c>
      <c r="AL88">
        <f>AJ88/AJ86</f>
        <v>0.46675183647396995</v>
      </c>
    </row>
  </sheetData>
  <mergeCells count="2">
    <mergeCell ref="J1:X1"/>
    <mergeCell ref="C1:H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M88"/>
  <sheetViews>
    <sheetView topLeftCell="A59" workbookViewId="0">
      <selection activeCell="AX80" sqref="AX80"/>
    </sheetView>
  </sheetViews>
  <sheetFormatPr defaultRowHeight="14.4" x14ac:dyDescent="0.3"/>
  <cols>
    <col min="1" max="1" width="10.44140625" customWidth="1"/>
    <col min="2" max="2" width="15.44140625" bestFit="1" customWidth="1"/>
    <col min="3" max="8" width="2.5546875" customWidth="1"/>
    <col min="9" max="9" width="19.6640625" bestFit="1" customWidth="1"/>
    <col min="10" max="35" width="0" hidden="1" customWidth="1"/>
    <col min="38" max="38" width="9.109375"/>
    <col min="39" max="39" width="10.6640625" bestFit="1" customWidth="1"/>
    <col min="41" max="42" width="9.109375"/>
    <col min="43" max="44" width="4.88671875" customWidth="1"/>
    <col min="45" max="45" width="9.109375"/>
    <col min="46" max="46" width="4.33203125" customWidth="1"/>
    <col min="48" max="48" width="5.33203125" customWidth="1"/>
    <col min="53" max="53" width="14" bestFit="1" customWidth="1"/>
  </cols>
  <sheetData>
    <row r="1" spans="1:65" x14ac:dyDescent="0.3">
      <c r="A1" s="2" t="s">
        <v>0</v>
      </c>
      <c r="B1" s="2" t="s">
        <v>1</v>
      </c>
      <c r="C1" s="18" t="s">
        <v>2</v>
      </c>
      <c r="D1" s="18"/>
      <c r="E1" s="18"/>
      <c r="F1" s="18"/>
      <c r="G1" s="18"/>
      <c r="H1" s="18"/>
      <c r="I1" s="2" t="s">
        <v>3</v>
      </c>
      <c r="J1" s="18" t="s">
        <v>4</v>
      </c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 t="s">
        <v>5</v>
      </c>
      <c r="AK1" t="s">
        <v>6</v>
      </c>
      <c r="AL1" t="s">
        <v>32</v>
      </c>
      <c r="AM1" s="2" t="s">
        <v>9</v>
      </c>
      <c r="AN1" s="3" t="s">
        <v>8</v>
      </c>
      <c r="AO1" t="s">
        <v>10</v>
      </c>
      <c r="AP1" t="s">
        <v>11</v>
      </c>
      <c r="AS1" t="s">
        <v>30</v>
      </c>
      <c r="AU1" t="s">
        <v>31</v>
      </c>
      <c r="AV1" s="7"/>
      <c r="AW1" s="7" t="s">
        <v>12</v>
      </c>
      <c r="AX1" s="7" t="s">
        <v>13</v>
      </c>
      <c r="AY1" s="7"/>
      <c r="AZ1" s="7"/>
      <c r="BH1" s="7"/>
      <c r="BI1" s="7"/>
      <c r="BJ1" s="7"/>
      <c r="BK1" s="7"/>
      <c r="BL1" s="7"/>
      <c r="BM1" s="7"/>
    </row>
    <row r="2" spans="1:65" x14ac:dyDescent="0.3">
      <c r="A2">
        <f>Sheet2!A2</f>
        <v>1</v>
      </c>
      <c r="B2" t="str">
        <f>Sheet2!B2</f>
        <v>Campulung</v>
      </c>
      <c r="I2" t="str">
        <f>Sheet2!I2</f>
        <v>Dambovicioara</v>
      </c>
      <c r="AJ2">
        <f>Sheet2!AJ2</f>
        <v>488</v>
      </c>
      <c r="AK2" s="1">
        <f>Sheet2!AK2</f>
        <v>4</v>
      </c>
      <c r="AL2">
        <f>ROUND(AJ2*$AL$88,0)</f>
        <v>228</v>
      </c>
      <c r="AM2" s="4">
        <f>ROUND(AL2/AK2,0)</f>
        <v>57</v>
      </c>
      <c r="AN2" s="8">
        <f>A2</f>
        <v>1</v>
      </c>
      <c r="AO2">
        <f>IF(ROUNDDOWN(AM2/10,0)=0,1,ROUNDDOWN(AM2/10,0))</f>
        <v>5</v>
      </c>
      <c r="AP2">
        <f>IF(ROUNDDOWN(AM2/23,0)=0,1,ROUNDDOWN(AM2/23,0))</f>
        <v>2</v>
      </c>
      <c r="AS2" s="10">
        <v>1</v>
      </c>
      <c r="AU2" s="10">
        <v>2</v>
      </c>
      <c r="AV2" s="7"/>
      <c r="AW2" s="7">
        <v>100</v>
      </c>
      <c r="AX2" s="7">
        <v>640</v>
      </c>
      <c r="AY2" s="7">
        <f>AX2/AW2</f>
        <v>6.4</v>
      </c>
      <c r="AZ2" s="7"/>
      <c r="BH2" s="7"/>
      <c r="BJ2" s="7"/>
      <c r="BK2" s="7"/>
      <c r="BM2" s="7"/>
    </row>
    <row r="3" spans="1:65" x14ac:dyDescent="0.3">
      <c r="A3">
        <f>Sheet2!A3</f>
        <v>2</v>
      </c>
      <c r="B3" t="str">
        <f>Sheet2!B3</f>
        <v>Campulung</v>
      </c>
      <c r="I3" t="str">
        <f>Sheet2!I3</f>
        <v>Rucar</v>
      </c>
      <c r="AJ3">
        <f>Sheet2!AJ3</f>
        <v>482</v>
      </c>
      <c r="AK3" s="1">
        <f>Sheet2!AK3</f>
        <v>3</v>
      </c>
      <c r="AL3">
        <f>ROUND(AJ3*$AL$88,0)</f>
        <v>225</v>
      </c>
      <c r="AM3" s="4">
        <f>ROUND(AL3/AK3,0)</f>
        <v>75</v>
      </c>
      <c r="AN3" s="8">
        <f t="shared" ref="AN3:AN62" si="0">A3</f>
        <v>2</v>
      </c>
      <c r="AO3">
        <f t="shared" ref="AO3:AO31" si="1">IF(ROUNDDOWN(AM3/10,0)=0,1,ROUNDDOWN(AM3/10,0))</f>
        <v>7</v>
      </c>
      <c r="AP3">
        <f t="shared" ref="AP3:AP31" si="2">IF(ROUNDDOWN(AM3/23,0)=0,1,ROUNDDOWN(AM3/23,0))</f>
        <v>3</v>
      </c>
      <c r="AS3" s="10">
        <v>1</v>
      </c>
      <c r="AU3" s="10">
        <v>4</v>
      </c>
      <c r="AV3" s="7"/>
      <c r="AW3" s="7">
        <v>138</v>
      </c>
      <c r="AX3" s="7">
        <v>759</v>
      </c>
      <c r="AY3" s="7">
        <f>AX3/AW3</f>
        <v>5.5</v>
      </c>
      <c r="AZ3" s="7"/>
      <c r="BH3" s="7"/>
      <c r="BJ3" s="7"/>
      <c r="BK3" s="7"/>
      <c r="BM3" s="7"/>
    </row>
    <row r="4" spans="1:65" x14ac:dyDescent="0.3">
      <c r="A4">
        <f>Sheet2!A4</f>
        <v>3</v>
      </c>
      <c r="B4" t="str">
        <f>Sheet2!B4</f>
        <v>Campulung</v>
      </c>
      <c r="I4" t="str">
        <f>Sheet2!I4</f>
        <v>Leresti</v>
      </c>
      <c r="AJ4">
        <f>Sheet2!AJ4</f>
        <v>170</v>
      </c>
      <c r="AK4" s="1">
        <f>Sheet2!AK4</f>
        <v>1</v>
      </c>
      <c r="AL4">
        <f>ROUND(AJ4*$AL$88,0)</f>
        <v>79</v>
      </c>
      <c r="AM4" s="4">
        <f t="shared" ref="AM4:AM40" si="3">ROUND(AL4/AK4,0)</f>
        <v>79</v>
      </c>
      <c r="AN4" s="8">
        <f t="shared" si="0"/>
        <v>3</v>
      </c>
      <c r="AO4">
        <f t="shared" si="1"/>
        <v>7</v>
      </c>
      <c r="AP4">
        <f t="shared" si="2"/>
        <v>3</v>
      </c>
      <c r="AR4" s="5"/>
      <c r="AS4" s="10">
        <v>2</v>
      </c>
      <c r="AU4" s="10">
        <v>12</v>
      </c>
      <c r="AV4" s="7"/>
      <c r="AW4" s="7">
        <v>40</v>
      </c>
      <c r="AX4" s="7">
        <v>770</v>
      </c>
      <c r="AY4" s="7">
        <f t="shared" ref="AY4:AY10" si="4">AX4/AW4</f>
        <v>19.25</v>
      </c>
      <c r="AZ4" s="7"/>
      <c r="BH4" s="7"/>
      <c r="BJ4" s="7"/>
      <c r="BK4" s="7"/>
      <c r="BM4" s="7"/>
    </row>
    <row r="5" spans="1:65" x14ac:dyDescent="0.3">
      <c r="A5">
        <f>Sheet2!A5</f>
        <v>4</v>
      </c>
      <c r="B5" t="str">
        <f>Sheet2!B5</f>
        <v>Campulung</v>
      </c>
      <c r="I5" t="str">
        <f>Sheet2!I5</f>
        <v>Albestii de Muscel</v>
      </c>
      <c r="AJ5">
        <f>Sheet2!AJ5</f>
        <v>284</v>
      </c>
      <c r="AK5" s="1">
        <f>Sheet2!AK5</f>
        <v>2</v>
      </c>
      <c r="AL5">
        <f>ROUND(AJ5*$AL$88,0)</f>
        <v>133</v>
      </c>
      <c r="AM5" s="4">
        <f t="shared" si="3"/>
        <v>67</v>
      </c>
      <c r="AN5" s="8">
        <f t="shared" si="0"/>
        <v>4</v>
      </c>
      <c r="AO5">
        <f t="shared" si="1"/>
        <v>6</v>
      </c>
      <c r="AP5">
        <f t="shared" si="2"/>
        <v>2</v>
      </c>
      <c r="AS5" s="10">
        <v>1</v>
      </c>
      <c r="AU5" s="10">
        <v>3</v>
      </c>
      <c r="AV5" s="7"/>
      <c r="AW5" s="7">
        <v>52</v>
      </c>
      <c r="AX5" s="7">
        <v>701</v>
      </c>
      <c r="AY5" s="7">
        <f t="shared" si="4"/>
        <v>13.48076923076923</v>
      </c>
      <c r="AZ5" s="7"/>
      <c r="BH5" s="7"/>
      <c r="BJ5" s="7"/>
      <c r="BK5" s="7"/>
      <c r="BM5" s="7"/>
    </row>
    <row r="6" spans="1:65" x14ac:dyDescent="0.3">
      <c r="A6">
        <f>Sheet2!A6</f>
        <v>5</v>
      </c>
      <c r="B6" t="str">
        <f>Sheet2!B6</f>
        <v>Campulung</v>
      </c>
      <c r="I6" t="str">
        <f>Sheet2!I6</f>
        <v>Bughea de Jos</v>
      </c>
      <c r="AJ6">
        <f>Sheet2!AJ6</f>
        <v>198</v>
      </c>
      <c r="AK6" s="1">
        <f>Sheet2!AK6</f>
        <v>1</v>
      </c>
      <c r="AL6">
        <f>ROUND(AJ6*$AL$88,0)</f>
        <v>92</v>
      </c>
      <c r="AM6" s="4">
        <f t="shared" si="3"/>
        <v>92</v>
      </c>
      <c r="AN6" s="8">
        <f t="shared" si="0"/>
        <v>5</v>
      </c>
      <c r="AO6">
        <f t="shared" si="1"/>
        <v>9</v>
      </c>
      <c r="AP6">
        <f t="shared" si="2"/>
        <v>4</v>
      </c>
      <c r="AR6" s="5"/>
      <c r="AS6" s="10">
        <v>1</v>
      </c>
      <c r="AU6" s="10">
        <v>7</v>
      </c>
      <c r="AV6" s="7"/>
      <c r="AW6" s="7">
        <v>56</v>
      </c>
      <c r="AX6" s="7">
        <v>808</v>
      </c>
      <c r="AY6" s="7">
        <f t="shared" si="4"/>
        <v>14.428571428571429</v>
      </c>
      <c r="AZ6" s="7"/>
      <c r="BH6" s="7"/>
      <c r="BJ6" s="7"/>
      <c r="BK6" s="7"/>
      <c r="BM6" s="7"/>
    </row>
    <row r="7" spans="1:65" x14ac:dyDescent="0.3">
      <c r="A7">
        <f>Sheet2!A7</f>
        <v>6</v>
      </c>
      <c r="B7" t="str">
        <f>Sheet2!B7</f>
        <v>Campulung</v>
      </c>
      <c r="I7" t="str">
        <f>Sheet2!I7</f>
        <v>Bughea de Sus</v>
      </c>
      <c r="AJ7">
        <f>Sheet2!AJ7</f>
        <v>268</v>
      </c>
      <c r="AK7" s="1">
        <f>Sheet2!AK7</f>
        <v>1</v>
      </c>
      <c r="AL7">
        <f>ROUND(AJ7*$AL$88,0)</f>
        <v>125</v>
      </c>
      <c r="AM7" s="4">
        <f t="shared" si="3"/>
        <v>125</v>
      </c>
      <c r="AN7" s="8">
        <f t="shared" si="0"/>
        <v>6</v>
      </c>
      <c r="AO7">
        <f t="shared" si="1"/>
        <v>12</v>
      </c>
      <c r="AP7">
        <f t="shared" si="2"/>
        <v>5</v>
      </c>
      <c r="AR7" s="5"/>
      <c r="AS7" s="10">
        <v>1</v>
      </c>
      <c r="AU7" s="10">
        <v>7</v>
      </c>
      <c r="AV7" s="7"/>
      <c r="AW7" s="7">
        <v>26</v>
      </c>
      <c r="AX7" s="7">
        <v>763</v>
      </c>
      <c r="AY7" s="7">
        <f t="shared" si="4"/>
        <v>29.346153846153847</v>
      </c>
      <c r="AZ7" s="7"/>
      <c r="BH7" s="7"/>
      <c r="BJ7" s="7"/>
      <c r="BK7" s="7"/>
      <c r="BM7" s="7"/>
    </row>
    <row r="8" spans="1:65" x14ac:dyDescent="0.3">
      <c r="A8">
        <f>Sheet2!A8</f>
        <v>7</v>
      </c>
      <c r="B8" t="str">
        <f>Sheet2!B8</f>
        <v>Campulung</v>
      </c>
      <c r="I8" t="str">
        <f>Sheet2!I8</f>
        <v>Vulturesti</v>
      </c>
      <c r="AJ8">
        <f>Sheet2!AJ8</f>
        <v>548</v>
      </c>
      <c r="AK8" s="1">
        <f>Sheet2!AK8</f>
        <v>5</v>
      </c>
      <c r="AL8">
        <f>ROUND(AJ8*$AL$88,0)</f>
        <v>256</v>
      </c>
      <c r="AM8" s="4">
        <f t="shared" si="3"/>
        <v>51</v>
      </c>
      <c r="AN8" s="8">
        <f t="shared" si="0"/>
        <v>7</v>
      </c>
      <c r="AO8">
        <f t="shared" si="1"/>
        <v>5</v>
      </c>
      <c r="AP8">
        <f t="shared" si="2"/>
        <v>2</v>
      </c>
      <c r="AR8" s="6"/>
      <c r="AS8" s="10">
        <v>3</v>
      </c>
      <c r="AU8" s="10">
        <v>7</v>
      </c>
      <c r="AV8" s="7"/>
      <c r="AW8" s="7">
        <v>106</v>
      </c>
      <c r="AX8" s="7">
        <v>878</v>
      </c>
      <c r="AY8" s="7">
        <f t="shared" si="4"/>
        <v>8.2830188679245289</v>
      </c>
      <c r="AZ8" s="7"/>
      <c r="BH8" s="7"/>
      <c r="BJ8" s="7"/>
      <c r="BK8" s="7"/>
      <c r="BM8" s="7"/>
    </row>
    <row r="9" spans="1:65" x14ac:dyDescent="0.3">
      <c r="A9">
        <f>Sheet2!A9</f>
        <v>8</v>
      </c>
      <c r="B9" t="str">
        <f>Sheet2!B9</f>
        <v>Campulung</v>
      </c>
      <c r="I9" t="str">
        <f>Sheet2!I9</f>
        <v>Cetateni</v>
      </c>
      <c r="AJ9">
        <f>Sheet2!AJ9</f>
        <v>472</v>
      </c>
      <c r="AK9" s="1">
        <f>Sheet2!AK9</f>
        <v>3</v>
      </c>
      <c r="AL9">
        <f>ROUND(AJ9*$AL$88,0)</f>
        <v>220</v>
      </c>
      <c r="AM9" s="4">
        <f t="shared" si="3"/>
        <v>73</v>
      </c>
      <c r="AN9" s="8">
        <f t="shared" si="0"/>
        <v>8</v>
      </c>
      <c r="AO9">
        <f t="shared" si="1"/>
        <v>7</v>
      </c>
      <c r="AP9">
        <f t="shared" si="2"/>
        <v>3</v>
      </c>
      <c r="AR9" s="6"/>
      <c r="AS9" s="10">
        <v>1</v>
      </c>
      <c r="AU9" s="10">
        <v>4</v>
      </c>
      <c r="AV9" s="7"/>
      <c r="AW9" s="7">
        <v>120</v>
      </c>
      <c r="AX9" s="7">
        <v>675</v>
      </c>
      <c r="AY9" s="7">
        <f t="shared" si="4"/>
        <v>5.625</v>
      </c>
      <c r="AZ9" s="7"/>
    </row>
    <row r="10" spans="1:65" x14ac:dyDescent="0.3">
      <c r="A10">
        <f>Sheet2!A10</f>
        <v>9</v>
      </c>
      <c r="B10" t="str">
        <f>Sheet2!B10</f>
        <v>Campulung</v>
      </c>
      <c r="I10" t="str">
        <f>Sheet2!I10</f>
        <v>Stoenesti</v>
      </c>
      <c r="AJ10">
        <f>Sheet2!AJ10</f>
        <v>448</v>
      </c>
      <c r="AK10" s="1">
        <f>Sheet2!AK10</f>
        <v>2</v>
      </c>
      <c r="AL10">
        <f>ROUND(AJ10*$AL$88,0)</f>
        <v>209</v>
      </c>
      <c r="AM10" s="4">
        <f t="shared" si="3"/>
        <v>105</v>
      </c>
      <c r="AN10" s="8">
        <f t="shared" si="0"/>
        <v>9</v>
      </c>
      <c r="AO10">
        <f t="shared" si="1"/>
        <v>10</v>
      </c>
      <c r="AP10">
        <f t="shared" si="2"/>
        <v>4</v>
      </c>
      <c r="AS10" s="10">
        <v>1</v>
      </c>
      <c r="AU10" s="10">
        <v>3</v>
      </c>
      <c r="AV10" s="7"/>
      <c r="AW10" s="7">
        <v>64</v>
      </c>
      <c r="AX10" s="7">
        <v>632</v>
      </c>
      <c r="AY10" s="7">
        <f t="shared" si="4"/>
        <v>9.875</v>
      </c>
      <c r="AZ10" s="7"/>
    </row>
    <row r="11" spans="1:65" x14ac:dyDescent="0.3">
      <c r="A11">
        <f>Sheet2!A11</f>
        <v>10</v>
      </c>
      <c r="B11" t="str">
        <f>Sheet2!B11</f>
        <v>Campulung</v>
      </c>
      <c r="I11" t="str">
        <f>Sheet2!I11</f>
        <v>Mioarele</v>
      </c>
      <c r="AJ11">
        <f>Sheet2!AJ11</f>
        <v>98</v>
      </c>
      <c r="AK11" s="1">
        <f>Sheet2!AK11</f>
        <v>1</v>
      </c>
      <c r="AL11">
        <f>ROUND(AJ11*$AL$88,0)</f>
        <v>46</v>
      </c>
      <c r="AM11" s="4">
        <f t="shared" si="3"/>
        <v>46</v>
      </c>
      <c r="AN11" s="8">
        <f t="shared" si="0"/>
        <v>10</v>
      </c>
      <c r="AO11">
        <f t="shared" si="1"/>
        <v>4</v>
      </c>
      <c r="AP11">
        <f t="shared" si="2"/>
        <v>2</v>
      </c>
      <c r="AS11" s="10">
        <v>1</v>
      </c>
      <c r="AU11" s="10">
        <v>2</v>
      </c>
      <c r="AV11" s="7"/>
      <c r="AW11" s="7">
        <v>28</v>
      </c>
      <c r="AX11" s="7">
        <v>494</v>
      </c>
      <c r="AY11" s="7">
        <f>AX11/AW11</f>
        <v>17.642857142857142</v>
      </c>
      <c r="AZ11" s="7"/>
    </row>
    <row r="12" spans="1:65" x14ac:dyDescent="0.3">
      <c r="A12">
        <f>Sheet2!A12</f>
        <v>11</v>
      </c>
      <c r="B12" t="str">
        <f>Sheet2!B12</f>
        <v>Campulung</v>
      </c>
      <c r="I12" t="str">
        <f>Sheet2!I12</f>
        <v>Pitesti</v>
      </c>
      <c r="AJ12">
        <f>Sheet2!AJ12</f>
        <v>3312</v>
      </c>
      <c r="AK12" s="1">
        <f>Sheet2!AK12</f>
        <v>7</v>
      </c>
      <c r="AL12">
        <f>ROUND(AJ12*$AL$88,0)</f>
        <v>1546</v>
      </c>
      <c r="AM12" s="4">
        <f t="shared" ref="AM12" si="5">ROUND(AL12/AK12,0)</f>
        <v>221</v>
      </c>
      <c r="AN12" s="8">
        <f t="shared" si="0"/>
        <v>11</v>
      </c>
      <c r="AO12">
        <f t="shared" ref="AO12" si="6">IF(ROUNDDOWN(AM12/10,0)=0,1,ROUNDDOWN(AM12/10,0))</f>
        <v>22</v>
      </c>
      <c r="AP12">
        <f t="shared" ref="AP12" si="7">IF(ROUNDDOWN(AM12/23,0)=0,1,ROUNDDOWN(AM12/23,0))</f>
        <v>9</v>
      </c>
      <c r="AS12" s="10">
        <v>5</v>
      </c>
      <c r="AU12" s="10">
        <v>25</v>
      </c>
      <c r="AV12" s="7"/>
      <c r="AW12" s="7">
        <v>154</v>
      </c>
      <c r="AX12" s="7">
        <v>1067</v>
      </c>
      <c r="AY12" s="7">
        <f>AX12/AW12</f>
        <v>6.9285714285714288</v>
      </c>
      <c r="AZ12" s="7"/>
    </row>
    <row r="13" spans="1:65" x14ac:dyDescent="0.3">
      <c r="A13">
        <f>Sheet2!A13</f>
        <v>12</v>
      </c>
      <c r="B13" t="str">
        <f>Sheet2!B13</f>
        <v>Campulung</v>
      </c>
      <c r="I13" t="str">
        <f>Sheet2!I13</f>
        <v>Godeni</v>
      </c>
      <c r="AJ13">
        <f>Sheet2!AJ13</f>
        <v>52</v>
      </c>
      <c r="AK13" s="1">
        <f>Sheet2!AK13</f>
        <v>1</v>
      </c>
      <c r="AL13">
        <f>ROUND(AJ13*$AL$88,0)</f>
        <v>24</v>
      </c>
      <c r="AM13" s="4">
        <f t="shared" si="3"/>
        <v>24</v>
      </c>
      <c r="AN13" s="8">
        <f t="shared" si="0"/>
        <v>12</v>
      </c>
      <c r="AO13">
        <f t="shared" si="1"/>
        <v>2</v>
      </c>
      <c r="AP13">
        <f t="shared" si="2"/>
        <v>1</v>
      </c>
      <c r="AS13" s="10">
        <v>1</v>
      </c>
      <c r="AU13" s="10">
        <v>2</v>
      </c>
      <c r="AV13" s="7"/>
      <c r="AW13" s="7">
        <v>46</v>
      </c>
      <c r="AX13" s="7">
        <v>563</v>
      </c>
      <c r="AY13" s="7">
        <f>AX13/AW13</f>
        <v>12.239130434782609</v>
      </c>
      <c r="AZ13" s="7"/>
    </row>
    <row r="14" spans="1:65" x14ac:dyDescent="0.3">
      <c r="A14">
        <f>Sheet2!A14</f>
        <v>13</v>
      </c>
      <c r="B14" t="str">
        <f>Sheet2!B14</f>
        <v>Campulung</v>
      </c>
      <c r="I14" t="str">
        <f>Sheet2!I14</f>
        <v>Godeni</v>
      </c>
      <c r="AJ14">
        <f>Sheet2!AJ14</f>
        <v>52</v>
      </c>
      <c r="AK14" s="1">
        <f>Sheet2!AK14</f>
        <v>1</v>
      </c>
      <c r="AL14">
        <f>ROUND(AJ14*$AL$88,0)</f>
        <v>24</v>
      </c>
      <c r="AM14" s="4">
        <f t="shared" si="3"/>
        <v>24</v>
      </c>
      <c r="AN14" s="8">
        <f t="shared" si="0"/>
        <v>13</v>
      </c>
      <c r="AO14">
        <f t="shared" si="1"/>
        <v>2</v>
      </c>
      <c r="AP14">
        <f t="shared" si="2"/>
        <v>1</v>
      </c>
      <c r="AS14" s="10">
        <v>1</v>
      </c>
      <c r="AU14" s="10">
        <v>3</v>
      </c>
      <c r="AW14" s="7">
        <v>42</v>
      </c>
      <c r="AX14" s="7">
        <v>726</v>
      </c>
      <c r="AY14" s="7">
        <f t="shared" ref="AY14:AY85" si="8">AX14/AW14</f>
        <v>17.285714285714285</v>
      </c>
    </row>
    <row r="15" spans="1:65" x14ac:dyDescent="0.3">
      <c r="A15">
        <f>Sheet2!A15</f>
        <v>14</v>
      </c>
      <c r="B15" t="str">
        <f>Sheet2!B15</f>
        <v>Campulung</v>
      </c>
      <c r="I15" t="str">
        <f>Sheet2!I15</f>
        <v>Poienarii de Muscel</v>
      </c>
      <c r="AJ15">
        <f>Sheet2!AJ15</f>
        <v>34</v>
      </c>
      <c r="AK15" s="1">
        <f>Sheet2!AK15</f>
        <v>1</v>
      </c>
      <c r="AL15">
        <f>ROUND(AJ15*$AL$88,0)</f>
        <v>16</v>
      </c>
      <c r="AM15" s="4">
        <f t="shared" si="3"/>
        <v>16</v>
      </c>
      <c r="AN15" s="8">
        <f t="shared" si="0"/>
        <v>14</v>
      </c>
      <c r="AO15">
        <f t="shared" si="1"/>
        <v>1</v>
      </c>
      <c r="AP15">
        <f t="shared" si="2"/>
        <v>1</v>
      </c>
      <c r="AS15" s="10">
        <v>1</v>
      </c>
      <c r="AU15" s="10">
        <v>7</v>
      </c>
      <c r="AW15" s="7">
        <v>46</v>
      </c>
      <c r="AX15" s="7">
        <v>743</v>
      </c>
      <c r="AY15" s="7">
        <f t="shared" si="8"/>
        <v>16.152173913043477</v>
      </c>
    </row>
    <row r="16" spans="1:65" x14ac:dyDescent="0.3">
      <c r="A16">
        <f>Sheet2!A16</f>
        <v>15</v>
      </c>
      <c r="B16" t="str">
        <f>Sheet2!B16</f>
        <v>Campulung</v>
      </c>
      <c r="I16" t="str">
        <f>Sheet2!I16</f>
        <v>Mihaesti</v>
      </c>
      <c r="AJ16">
        <f>Sheet2!AJ16</f>
        <v>226</v>
      </c>
      <c r="AK16" s="1">
        <f>Sheet2!AK16</f>
        <v>2</v>
      </c>
      <c r="AL16">
        <f>ROUND(AJ16*$AL$88,0)</f>
        <v>105</v>
      </c>
      <c r="AM16" s="4">
        <f t="shared" si="3"/>
        <v>53</v>
      </c>
      <c r="AN16" s="8">
        <f t="shared" si="0"/>
        <v>15</v>
      </c>
      <c r="AO16">
        <f t="shared" si="1"/>
        <v>5</v>
      </c>
      <c r="AP16">
        <f t="shared" si="2"/>
        <v>2</v>
      </c>
      <c r="AS16" s="10">
        <v>1</v>
      </c>
      <c r="AU16" s="10">
        <v>2</v>
      </c>
      <c r="AW16" s="7">
        <v>70</v>
      </c>
      <c r="AX16" s="7">
        <v>560</v>
      </c>
      <c r="AY16" s="7">
        <f t="shared" si="8"/>
        <v>8</v>
      </c>
    </row>
    <row r="17" spans="1:51" x14ac:dyDescent="0.3">
      <c r="A17">
        <f>Sheet2!A17</f>
        <v>16</v>
      </c>
      <c r="B17" t="str">
        <f>Sheet2!B17</f>
        <v>Campulung</v>
      </c>
      <c r="I17" t="str">
        <f>Sheet2!I17</f>
        <v>Balilesti</v>
      </c>
      <c r="AJ17">
        <f>Sheet2!AJ17</f>
        <v>124</v>
      </c>
      <c r="AK17" s="1">
        <f>Sheet2!AK17</f>
        <v>4</v>
      </c>
      <c r="AL17">
        <f>ROUND(AJ17*$AL$88,0)</f>
        <v>58</v>
      </c>
      <c r="AM17" s="4">
        <f t="shared" si="3"/>
        <v>15</v>
      </c>
      <c r="AN17" s="8">
        <f t="shared" si="0"/>
        <v>16</v>
      </c>
      <c r="AO17">
        <f t="shared" si="1"/>
        <v>1</v>
      </c>
      <c r="AP17">
        <f t="shared" si="2"/>
        <v>1</v>
      </c>
      <c r="AS17" s="10">
        <v>1</v>
      </c>
      <c r="AU17" s="10">
        <v>2</v>
      </c>
      <c r="AW17" s="7">
        <v>130</v>
      </c>
      <c r="AX17" s="7">
        <v>725</v>
      </c>
      <c r="AY17" s="7">
        <f t="shared" si="8"/>
        <v>5.5769230769230766</v>
      </c>
    </row>
    <row r="18" spans="1:51" x14ac:dyDescent="0.3">
      <c r="A18">
        <f>Sheet2!A18</f>
        <v>17</v>
      </c>
      <c r="B18" t="str">
        <f>Sheet2!B18</f>
        <v>Campulung</v>
      </c>
      <c r="I18" t="str">
        <f>Sheet2!I18</f>
        <v>Stalpeni</v>
      </c>
      <c r="AJ18">
        <f>Sheet2!AJ18</f>
        <v>220</v>
      </c>
      <c r="AK18" s="1">
        <f>Sheet2!AK18</f>
        <v>5</v>
      </c>
      <c r="AL18">
        <f>ROUND(AJ18*$AL$88,0)</f>
        <v>103</v>
      </c>
      <c r="AM18" s="4">
        <f t="shared" si="3"/>
        <v>21</v>
      </c>
      <c r="AN18" s="8">
        <f t="shared" si="0"/>
        <v>17</v>
      </c>
      <c r="AO18">
        <f t="shared" si="1"/>
        <v>2</v>
      </c>
      <c r="AP18">
        <f t="shared" si="2"/>
        <v>1</v>
      </c>
      <c r="AS18" s="10">
        <v>1</v>
      </c>
      <c r="AU18" s="10">
        <v>2</v>
      </c>
      <c r="AW18" s="7">
        <v>126</v>
      </c>
      <c r="AX18" s="7">
        <v>528</v>
      </c>
      <c r="AY18" s="7">
        <f t="shared" si="8"/>
        <v>4.1904761904761907</v>
      </c>
    </row>
    <row r="19" spans="1:51" x14ac:dyDescent="0.3">
      <c r="A19">
        <f>Sheet2!A19</f>
        <v>18</v>
      </c>
      <c r="B19" t="str">
        <f>Sheet2!B19</f>
        <v>Campulung</v>
      </c>
      <c r="I19" t="str">
        <f>Sheet2!I19</f>
        <v>Vladesti</v>
      </c>
      <c r="AJ19">
        <f>Sheet2!AJ19</f>
        <v>106</v>
      </c>
      <c r="AK19" s="1">
        <f>Sheet2!AK19</f>
        <v>3</v>
      </c>
      <c r="AL19">
        <f>ROUND(AJ19*$AL$88,0)</f>
        <v>49</v>
      </c>
      <c r="AM19" s="4">
        <f t="shared" si="3"/>
        <v>16</v>
      </c>
      <c r="AN19" s="8">
        <f t="shared" si="0"/>
        <v>18</v>
      </c>
      <c r="AO19">
        <f t="shared" si="1"/>
        <v>1</v>
      </c>
      <c r="AP19">
        <f t="shared" si="2"/>
        <v>1</v>
      </c>
      <c r="AS19" s="10">
        <v>1</v>
      </c>
      <c r="AU19" s="10">
        <v>1</v>
      </c>
      <c r="AW19" s="7">
        <v>88</v>
      </c>
      <c r="AX19" s="7">
        <v>584</v>
      </c>
      <c r="AY19" s="7">
        <f t="shared" si="8"/>
        <v>6.6363636363636367</v>
      </c>
    </row>
    <row r="20" spans="1:51" x14ac:dyDescent="0.3">
      <c r="A20">
        <f>Sheet2!A20</f>
        <v>19</v>
      </c>
      <c r="B20" t="str">
        <f>Sheet2!B20</f>
        <v>Curtea de Arges</v>
      </c>
      <c r="I20" t="str">
        <f>Sheet2!I20</f>
        <v>Albestii de Arges</v>
      </c>
      <c r="AJ20">
        <f>Sheet2!AJ20</f>
        <v>314</v>
      </c>
      <c r="AK20" s="1">
        <f>Sheet2!AK20</f>
        <v>2</v>
      </c>
      <c r="AL20">
        <f>ROUND(AJ20*$AL$88,0)</f>
        <v>147</v>
      </c>
      <c r="AM20" s="4">
        <f t="shared" si="3"/>
        <v>74</v>
      </c>
      <c r="AN20" s="8">
        <f t="shared" si="0"/>
        <v>19</v>
      </c>
      <c r="AO20">
        <f t="shared" si="1"/>
        <v>7</v>
      </c>
      <c r="AP20">
        <f t="shared" si="2"/>
        <v>3</v>
      </c>
      <c r="AS20" s="10">
        <v>1</v>
      </c>
      <c r="AU20" s="10">
        <v>9</v>
      </c>
      <c r="AW20" s="7">
        <v>50</v>
      </c>
      <c r="AX20" s="7">
        <v>675</v>
      </c>
      <c r="AY20" s="7">
        <f t="shared" si="8"/>
        <v>13.5</v>
      </c>
    </row>
    <row r="21" spans="1:51" x14ac:dyDescent="0.3">
      <c r="A21">
        <f>Sheet2!A21</f>
        <v>20</v>
      </c>
      <c r="B21" t="str">
        <f>Sheet2!B21</f>
        <v>Curtea de Arges</v>
      </c>
      <c r="I21" t="str">
        <f>Sheet2!I21</f>
        <v>Arefu</v>
      </c>
      <c r="AJ21">
        <f>Sheet2!AJ21</f>
        <v>418</v>
      </c>
      <c r="AK21" s="1">
        <f>Sheet2!AK21</f>
        <v>4</v>
      </c>
      <c r="AL21">
        <f>ROUND(AJ21*$AL$88,0)</f>
        <v>195</v>
      </c>
      <c r="AM21" s="4">
        <f t="shared" si="3"/>
        <v>49</v>
      </c>
      <c r="AN21" s="8">
        <f t="shared" si="0"/>
        <v>20</v>
      </c>
      <c r="AO21">
        <f t="shared" si="1"/>
        <v>4</v>
      </c>
      <c r="AP21">
        <f t="shared" si="2"/>
        <v>2</v>
      </c>
      <c r="AS21" s="10">
        <v>2</v>
      </c>
      <c r="AU21" s="10">
        <v>10</v>
      </c>
      <c r="AW21" s="7">
        <v>88</v>
      </c>
      <c r="AX21" s="7">
        <v>824</v>
      </c>
      <c r="AY21" s="7">
        <f t="shared" si="8"/>
        <v>9.3636363636363633</v>
      </c>
    </row>
    <row r="22" spans="1:51" x14ac:dyDescent="0.3">
      <c r="A22">
        <f>Sheet2!A22</f>
        <v>21</v>
      </c>
      <c r="B22" t="str">
        <f>Sheet2!B22</f>
        <v>Curtea de Arges</v>
      </c>
      <c r="I22" t="str">
        <f>Sheet2!I22</f>
        <v>Corbeni</v>
      </c>
      <c r="AJ22">
        <f>Sheet2!AJ22</f>
        <v>386</v>
      </c>
      <c r="AK22" s="1">
        <f>Sheet2!AK22</f>
        <v>3</v>
      </c>
      <c r="AL22">
        <f>ROUND(AJ22*$AL$88,0)</f>
        <v>180</v>
      </c>
      <c r="AM22" s="4">
        <f t="shared" si="3"/>
        <v>60</v>
      </c>
      <c r="AN22" s="8">
        <f t="shared" si="0"/>
        <v>21</v>
      </c>
      <c r="AO22">
        <f t="shared" si="1"/>
        <v>6</v>
      </c>
      <c r="AP22">
        <f t="shared" si="2"/>
        <v>2</v>
      </c>
      <c r="AS22" s="10">
        <v>1</v>
      </c>
      <c r="AU22" s="10">
        <v>3</v>
      </c>
      <c r="AW22" s="7">
        <v>72</v>
      </c>
      <c r="AX22" s="7">
        <v>726</v>
      </c>
      <c r="AY22" s="7">
        <f t="shared" si="8"/>
        <v>10.083333333333334</v>
      </c>
    </row>
    <row r="23" spans="1:51" x14ac:dyDescent="0.3">
      <c r="A23">
        <f>Sheet2!A23</f>
        <v>22</v>
      </c>
      <c r="B23" t="str">
        <f>Sheet2!B23</f>
        <v>Curtea de Arges</v>
      </c>
      <c r="I23" t="str">
        <f>Sheet2!I23</f>
        <v>Cicanesti</v>
      </c>
      <c r="AJ23">
        <f>Sheet2!AJ23</f>
        <v>356</v>
      </c>
      <c r="AK23" s="1">
        <f>Sheet2!AK23</f>
        <v>3</v>
      </c>
      <c r="AL23">
        <f>ROUND(AJ23*$AL$88,0)</f>
        <v>166</v>
      </c>
      <c r="AM23" s="4">
        <f t="shared" si="3"/>
        <v>55</v>
      </c>
      <c r="AN23" s="8">
        <f t="shared" si="0"/>
        <v>22</v>
      </c>
      <c r="AO23">
        <f t="shared" si="1"/>
        <v>5</v>
      </c>
      <c r="AP23">
        <f t="shared" si="2"/>
        <v>2</v>
      </c>
      <c r="AS23" s="10">
        <v>2</v>
      </c>
      <c r="AU23" s="10">
        <v>12</v>
      </c>
      <c r="AW23" s="7">
        <v>56</v>
      </c>
      <c r="AX23" s="7">
        <v>868</v>
      </c>
      <c r="AY23" s="7">
        <f t="shared" si="8"/>
        <v>15.5</v>
      </c>
    </row>
    <row r="24" spans="1:51" x14ac:dyDescent="0.3">
      <c r="A24">
        <f>Sheet2!A24</f>
        <v>23</v>
      </c>
      <c r="B24" t="str">
        <f>Sheet2!B24</f>
        <v>Curtea de Arges</v>
      </c>
      <c r="I24" t="str">
        <f>Sheet2!I24</f>
        <v>Bradulet</v>
      </c>
      <c r="AJ24">
        <f>Sheet2!AJ24</f>
        <v>176</v>
      </c>
      <c r="AK24" s="1">
        <f>Sheet2!AK24</f>
        <v>3</v>
      </c>
      <c r="AL24">
        <f>ROUND(AJ24*$AL$88,0)</f>
        <v>82</v>
      </c>
      <c r="AM24" s="4">
        <f t="shared" si="3"/>
        <v>27</v>
      </c>
      <c r="AN24" s="8">
        <f t="shared" si="0"/>
        <v>23</v>
      </c>
      <c r="AO24">
        <f t="shared" si="1"/>
        <v>2</v>
      </c>
      <c r="AP24">
        <f t="shared" si="2"/>
        <v>1</v>
      </c>
      <c r="AS24" s="10">
        <v>1</v>
      </c>
      <c r="AU24" s="10">
        <v>6</v>
      </c>
      <c r="AW24" s="7">
        <v>92</v>
      </c>
      <c r="AX24" s="7">
        <v>796</v>
      </c>
      <c r="AY24" s="7">
        <f t="shared" si="8"/>
        <v>8.6521739130434785</v>
      </c>
    </row>
    <row r="25" spans="1:51" x14ac:dyDescent="0.3">
      <c r="A25">
        <f>Sheet2!A25</f>
        <v>24</v>
      </c>
      <c r="B25" t="str">
        <f>Sheet2!B25</f>
        <v>Curtea de Arges</v>
      </c>
      <c r="I25" t="str">
        <f>Sheet2!I25</f>
        <v>Nucsoara</v>
      </c>
      <c r="AJ25">
        <f>Sheet2!AJ25</f>
        <v>240</v>
      </c>
      <c r="AK25" s="1">
        <f>Sheet2!AK25</f>
        <v>5</v>
      </c>
      <c r="AL25">
        <f>ROUND(AJ25*$AL$88,0)</f>
        <v>112</v>
      </c>
      <c r="AM25" s="4">
        <f t="shared" si="3"/>
        <v>22</v>
      </c>
      <c r="AN25" s="8">
        <f t="shared" si="0"/>
        <v>24</v>
      </c>
      <c r="AO25">
        <f t="shared" si="1"/>
        <v>2</v>
      </c>
      <c r="AP25">
        <f t="shared" si="2"/>
        <v>1</v>
      </c>
      <c r="AS25" s="10">
        <v>2</v>
      </c>
      <c r="AU25" s="10">
        <v>5</v>
      </c>
      <c r="AW25" s="7">
        <v>132</v>
      </c>
      <c r="AX25" s="7">
        <v>766</v>
      </c>
      <c r="AY25" s="7">
        <f t="shared" si="8"/>
        <v>5.8030303030303028</v>
      </c>
    </row>
    <row r="26" spans="1:51" x14ac:dyDescent="0.3">
      <c r="A26">
        <f>Sheet2!A26</f>
        <v>25</v>
      </c>
      <c r="B26" t="str">
        <f>Sheet2!B26</f>
        <v>Curtea de Arges</v>
      </c>
      <c r="I26" t="str">
        <f>Sheet2!I26</f>
        <v>Salatrucu</v>
      </c>
      <c r="AJ26">
        <f>Sheet2!AJ26</f>
        <v>118</v>
      </c>
      <c r="AK26" s="1">
        <f>Sheet2!AK26</f>
        <v>4</v>
      </c>
      <c r="AL26">
        <f>ROUND(AJ26*$AL$88,0)</f>
        <v>55</v>
      </c>
      <c r="AM26" s="4">
        <f t="shared" si="3"/>
        <v>14</v>
      </c>
      <c r="AN26" s="8">
        <f t="shared" si="0"/>
        <v>25</v>
      </c>
      <c r="AO26">
        <f t="shared" si="1"/>
        <v>1</v>
      </c>
      <c r="AP26">
        <f t="shared" si="2"/>
        <v>1</v>
      </c>
      <c r="AS26" s="10">
        <v>2</v>
      </c>
      <c r="AU26" s="10">
        <v>12</v>
      </c>
      <c r="AW26" s="7">
        <v>102</v>
      </c>
      <c r="AX26" s="7">
        <v>906</v>
      </c>
      <c r="AY26" s="7">
        <f t="shared" si="8"/>
        <v>8.882352941176471</v>
      </c>
    </row>
    <row r="27" spans="1:51" x14ac:dyDescent="0.3">
      <c r="A27">
        <f>Sheet2!A27</f>
        <v>26</v>
      </c>
      <c r="B27" t="str">
        <f>Sheet2!B27</f>
        <v>Curtea de Arges</v>
      </c>
      <c r="I27" t="str">
        <f>Sheet2!I27</f>
        <v>Valea Danului</v>
      </c>
      <c r="AJ27">
        <f>Sheet2!AJ27</f>
        <v>134</v>
      </c>
      <c r="AK27" s="1">
        <f>Sheet2!AK27</f>
        <v>1</v>
      </c>
      <c r="AL27">
        <f>ROUND(AJ27*$AL$88,0)</f>
        <v>63</v>
      </c>
      <c r="AM27" s="4">
        <f t="shared" si="3"/>
        <v>63</v>
      </c>
      <c r="AN27" s="8">
        <f t="shared" si="0"/>
        <v>26</v>
      </c>
      <c r="AO27">
        <f t="shared" si="1"/>
        <v>6</v>
      </c>
      <c r="AP27">
        <f t="shared" si="2"/>
        <v>2</v>
      </c>
      <c r="AS27" s="10">
        <v>1</v>
      </c>
      <c r="AU27" s="10">
        <v>14</v>
      </c>
      <c r="AW27" s="7">
        <v>40</v>
      </c>
      <c r="AX27" s="7">
        <v>810</v>
      </c>
      <c r="AY27" s="7">
        <f t="shared" si="8"/>
        <v>20.25</v>
      </c>
    </row>
    <row r="28" spans="1:51" x14ac:dyDescent="0.3">
      <c r="A28">
        <f>Sheet2!A28</f>
        <v>27</v>
      </c>
      <c r="B28" t="str">
        <f>Sheet2!B28</f>
        <v>Curtea de Arges</v>
      </c>
      <c r="I28" t="str">
        <f>Sheet2!I28</f>
        <v>Poienarii de Arges</v>
      </c>
      <c r="AJ28">
        <f>Sheet2!AJ28</f>
        <v>122</v>
      </c>
      <c r="AK28" s="1">
        <f>Sheet2!AK28</f>
        <v>3</v>
      </c>
      <c r="AL28">
        <f>ROUND(AJ28*$AL$88,0)</f>
        <v>57</v>
      </c>
      <c r="AM28" s="4">
        <f t="shared" si="3"/>
        <v>19</v>
      </c>
      <c r="AN28" s="8">
        <f t="shared" si="0"/>
        <v>27</v>
      </c>
      <c r="AO28">
        <f t="shared" si="1"/>
        <v>1</v>
      </c>
      <c r="AP28">
        <f t="shared" si="2"/>
        <v>1</v>
      </c>
      <c r="AS28" s="10">
        <v>2</v>
      </c>
      <c r="AU28" s="10">
        <v>12</v>
      </c>
      <c r="AW28" s="7">
        <v>70</v>
      </c>
      <c r="AX28" s="7">
        <v>810</v>
      </c>
      <c r="AY28" s="7">
        <f t="shared" si="8"/>
        <v>11.571428571428571</v>
      </c>
    </row>
    <row r="29" spans="1:51" x14ac:dyDescent="0.3">
      <c r="A29">
        <f>Sheet2!A29</f>
        <v>28</v>
      </c>
      <c r="B29" t="str">
        <f>Sheet2!B29</f>
        <v>Curtea de Arges</v>
      </c>
      <c r="I29" t="str">
        <f>Sheet2!I29</f>
        <v>Baiculesti</v>
      </c>
      <c r="AJ29">
        <f>Sheet2!AJ29</f>
        <v>214</v>
      </c>
      <c r="AK29" s="1">
        <f>Sheet2!AK29</f>
        <v>1</v>
      </c>
      <c r="AL29">
        <f>ROUND(AJ29*$AL$88,0)</f>
        <v>100</v>
      </c>
      <c r="AM29" s="4">
        <f t="shared" si="3"/>
        <v>100</v>
      </c>
      <c r="AN29" s="8">
        <f t="shared" si="0"/>
        <v>28</v>
      </c>
      <c r="AO29">
        <f t="shared" si="1"/>
        <v>10</v>
      </c>
      <c r="AP29">
        <f t="shared" si="2"/>
        <v>4</v>
      </c>
      <c r="AS29" s="10">
        <v>1</v>
      </c>
      <c r="AU29" s="10">
        <v>8</v>
      </c>
      <c r="AW29" s="7">
        <v>34</v>
      </c>
      <c r="AX29" s="7">
        <v>737</v>
      </c>
      <c r="AY29" s="7">
        <f t="shared" si="8"/>
        <v>21.676470588235293</v>
      </c>
    </row>
    <row r="30" spans="1:51" x14ac:dyDescent="0.3">
      <c r="A30">
        <f>Sheet2!A30</f>
        <v>29</v>
      </c>
      <c r="B30" t="str">
        <f>Sheet2!B30</f>
        <v>Curtea de Arges</v>
      </c>
      <c r="I30" t="str">
        <f>Sheet2!I30</f>
        <v>Baiculesti</v>
      </c>
      <c r="AJ30">
        <f>Sheet2!AJ30</f>
        <v>214</v>
      </c>
      <c r="AK30" s="1">
        <f>Sheet2!AK30</f>
        <v>1</v>
      </c>
      <c r="AL30">
        <f>ROUND(AJ30*$AL$88,0)</f>
        <v>100</v>
      </c>
      <c r="AM30" s="4">
        <f t="shared" si="3"/>
        <v>100</v>
      </c>
      <c r="AN30" s="8">
        <f t="shared" si="0"/>
        <v>29</v>
      </c>
      <c r="AO30">
        <f t="shared" si="1"/>
        <v>10</v>
      </c>
      <c r="AP30">
        <f t="shared" si="2"/>
        <v>4</v>
      </c>
      <c r="AS30" s="10">
        <v>1</v>
      </c>
      <c r="AU30" s="10">
        <v>7.5</v>
      </c>
      <c r="AW30" s="7">
        <v>50</v>
      </c>
      <c r="AX30" s="7">
        <v>705</v>
      </c>
      <c r="AY30" s="7">
        <f t="shared" si="8"/>
        <v>14.1</v>
      </c>
    </row>
    <row r="31" spans="1:51" x14ac:dyDescent="0.3">
      <c r="A31">
        <f>Sheet2!A31</f>
        <v>30</v>
      </c>
      <c r="B31" t="str">
        <f>Sheet2!B31</f>
        <v>Curtea de Arges</v>
      </c>
      <c r="I31" t="str">
        <f>Sheet2!I31</f>
        <v>Malureni</v>
      </c>
      <c r="AJ31">
        <f>Sheet2!AJ31</f>
        <v>182</v>
      </c>
      <c r="AK31" s="1">
        <f>Sheet2!AK31</f>
        <v>3</v>
      </c>
      <c r="AL31">
        <f>ROUND(AJ31*$AL$88,0)</f>
        <v>85</v>
      </c>
      <c r="AM31" s="4">
        <f t="shared" si="3"/>
        <v>28</v>
      </c>
      <c r="AN31" s="8">
        <f t="shared" si="0"/>
        <v>30</v>
      </c>
      <c r="AO31">
        <f t="shared" si="1"/>
        <v>2</v>
      </c>
      <c r="AP31">
        <f t="shared" si="2"/>
        <v>1</v>
      </c>
      <c r="AS31" s="10">
        <v>1</v>
      </c>
      <c r="AU31" s="10">
        <v>5</v>
      </c>
      <c r="AW31" s="7">
        <v>128</v>
      </c>
      <c r="AX31" s="7">
        <v>751</v>
      </c>
      <c r="AY31" s="7">
        <f t="shared" si="8"/>
        <v>5.8671875</v>
      </c>
    </row>
    <row r="32" spans="1:51" x14ac:dyDescent="0.3">
      <c r="A32">
        <f>Sheet2!A32</f>
        <v>31</v>
      </c>
      <c r="B32" t="str">
        <f>Sheet2!B32</f>
        <v>Curtea de Arges</v>
      </c>
      <c r="I32" t="str">
        <f>Sheet2!I32</f>
        <v>Pitesti</v>
      </c>
      <c r="AJ32">
        <f>Sheet2!AJ32</f>
        <v>988</v>
      </c>
      <c r="AK32" s="1">
        <f>Sheet2!AK32</f>
        <v>4</v>
      </c>
      <c r="AL32">
        <f>ROUND(AJ32*$AL$88,0)</f>
        <v>461</v>
      </c>
      <c r="AM32" s="4">
        <f t="shared" si="3"/>
        <v>115</v>
      </c>
      <c r="AN32" s="8">
        <f t="shared" si="0"/>
        <v>31</v>
      </c>
      <c r="AO32">
        <f t="shared" ref="AO32:AO40" si="9">IF(ROUNDDOWN(AM32/10,0)=0,1,ROUNDDOWN(AM32/10,0))</f>
        <v>11</v>
      </c>
      <c r="AP32">
        <f t="shared" ref="AP32:AP40" si="10">IF(ROUNDDOWN(AM32/23,0)=0,1,ROUNDDOWN(AM32/23,0))</f>
        <v>5</v>
      </c>
      <c r="AS32" s="10">
        <v>6</v>
      </c>
      <c r="AU32" s="10">
        <v>32</v>
      </c>
      <c r="AW32" s="7">
        <v>90</v>
      </c>
      <c r="AX32" s="7">
        <v>985</v>
      </c>
      <c r="AY32" s="7">
        <f t="shared" si="8"/>
        <v>10.944444444444445</v>
      </c>
    </row>
    <row r="33" spans="1:51" x14ac:dyDescent="0.3">
      <c r="A33">
        <f>Sheet2!A33</f>
        <v>32</v>
      </c>
      <c r="B33" t="str">
        <f>Sheet2!B33</f>
        <v>Pitesti</v>
      </c>
      <c r="I33" t="str">
        <f>Sheet2!I33</f>
        <v>Merisani</v>
      </c>
      <c r="AJ33">
        <f>Sheet2!AJ33</f>
        <v>250</v>
      </c>
      <c r="AK33" s="1">
        <f>Sheet2!AK33</f>
        <v>2</v>
      </c>
      <c r="AL33">
        <f>ROUND(AJ33*$AL$88,0)</f>
        <v>117</v>
      </c>
      <c r="AM33" s="4">
        <f t="shared" ref="AM33" si="11">ROUND(AL33/AK33,0)</f>
        <v>59</v>
      </c>
      <c r="AN33" s="8">
        <f t="shared" ref="AN33" si="12">A33</f>
        <v>32</v>
      </c>
      <c r="AO33">
        <f t="shared" ref="AO33" si="13">IF(ROUNDDOWN(AM33/10,0)=0,1,ROUNDDOWN(AM33/10,0))</f>
        <v>5</v>
      </c>
      <c r="AP33">
        <f t="shared" ref="AP33" si="14">IF(ROUNDDOWN(AM33/23,0)=0,1,ROUNDDOWN(AM33/23,0))</f>
        <v>2</v>
      </c>
      <c r="AS33" s="10">
        <v>1</v>
      </c>
      <c r="AU33" s="10">
        <v>5</v>
      </c>
      <c r="AW33" s="7">
        <v>72</v>
      </c>
      <c r="AX33" s="7">
        <v>1116</v>
      </c>
      <c r="AY33" s="7">
        <f t="shared" si="8"/>
        <v>15.5</v>
      </c>
    </row>
    <row r="34" spans="1:51" x14ac:dyDescent="0.3">
      <c r="A34">
        <f>Sheet2!A34</f>
        <v>33</v>
      </c>
      <c r="B34" t="str">
        <f>Sheet2!B34</f>
        <v>Pitesti</v>
      </c>
      <c r="I34" t="str">
        <f>Sheet2!I34</f>
        <v>Bradulet</v>
      </c>
      <c r="AJ34">
        <f>Sheet2!AJ34</f>
        <v>408</v>
      </c>
      <c r="AK34" s="1">
        <f>Sheet2!AK34</f>
        <v>5</v>
      </c>
      <c r="AL34">
        <f>ROUND(AJ34*$AL$88,0)</f>
        <v>190</v>
      </c>
      <c r="AM34" s="4">
        <f t="shared" si="3"/>
        <v>38</v>
      </c>
      <c r="AN34" s="8">
        <f t="shared" si="0"/>
        <v>33</v>
      </c>
      <c r="AO34">
        <f t="shared" si="9"/>
        <v>3</v>
      </c>
      <c r="AP34">
        <f t="shared" si="10"/>
        <v>1</v>
      </c>
      <c r="AS34" s="10">
        <v>1</v>
      </c>
      <c r="AU34" s="10">
        <v>2</v>
      </c>
      <c r="AW34" s="7">
        <v>164</v>
      </c>
      <c r="AX34" s="7">
        <v>452</v>
      </c>
      <c r="AY34" s="7">
        <f t="shared" si="8"/>
        <v>2.7560975609756095</v>
      </c>
    </row>
    <row r="35" spans="1:51" x14ac:dyDescent="0.3">
      <c r="A35">
        <f>Sheet2!A35</f>
        <v>34</v>
      </c>
      <c r="B35" t="str">
        <f>Sheet2!B35</f>
        <v>Mioveni</v>
      </c>
      <c r="I35" t="str">
        <f>Sheet2!I35</f>
        <v>Davidesti</v>
      </c>
      <c r="AJ35">
        <f>Sheet2!AJ35</f>
        <v>96</v>
      </c>
      <c r="AK35" s="1">
        <f>Sheet2!AK35</f>
        <v>1</v>
      </c>
      <c r="AL35">
        <f>ROUND(AJ35*$AL$88,0)</f>
        <v>45</v>
      </c>
      <c r="AM35" s="4">
        <f t="shared" si="3"/>
        <v>45</v>
      </c>
      <c r="AN35" s="8">
        <f t="shared" si="0"/>
        <v>34</v>
      </c>
      <c r="AO35">
        <f t="shared" si="9"/>
        <v>4</v>
      </c>
      <c r="AP35">
        <f t="shared" si="10"/>
        <v>1</v>
      </c>
      <c r="AS35" s="10">
        <v>1</v>
      </c>
      <c r="AU35" s="10">
        <v>3</v>
      </c>
      <c r="AW35" s="7">
        <v>22</v>
      </c>
      <c r="AX35" s="7">
        <v>641</v>
      </c>
      <c r="AY35" s="7">
        <f t="shared" si="8"/>
        <v>29.136363636363637</v>
      </c>
    </row>
    <row r="36" spans="1:51" x14ac:dyDescent="0.3">
      <c r="A36">
        <f>Sheet2!A36</f>
        <v>35</v>
      </c>
      <c r="B36" t="str">
        <f>Sheet2!B36</f>
        <v>Mioveni</v>
      </c>
      <c r="I36" t="str">
        <f>Sheet2!I36</f>
        <v>Titesti</v>
      </c>
      <c r="AJ36">
        <f>Sheet2!AJ36</f>
        <v>202</v>
      </c>
      <c r="AK36" s="1">
        <f>Sheet2!AK36</f>
        <v>1</v>
      </c>
      <c r="AL36">
        <f>ROUND(AJ36*$AL$88,0)</f>
        <v>94</v>
      </c>
      <c r="AM36" s="4">
        <f t="shared" si="3"/>
        <v>94</v>
      </c>
      <c r="AN36" s="8">
        <f t="shared" si="0"/>
        <v>35</v>
      </c>
      <c r="AO36">
        <f t="shared" si="9"/>
        <v>9</v>
      </c>
      <c r="AP36">
        <f t="shared" si="10"/>
        <v>4</v>
      </c>
      <c r="AS36" s="10">
        <v>1</v>
      </c>
      <c r="AU36" s="10">
        <v>5</v>
      </c>
      <c r="AW36" s="7">
        <v>70</v>
      </c>
      <c r="AX36" s="7">
        <v>725</v>
      </c>
      <c r="AY36" s="7">
        <f t="shared" si="8"/>
        <v>10.357142857142858</v>
      </c>
    </row>
    <row r="37" spans="1:51" x14ac:dyDescent="0.3">
      <c r="A37">
        <f>Sheet2!A37</f>
        <v>36</v>
      </c>
      <c r="B37" t="str">
        <f>Sheet2!B37</f>
        <v>Mioveni</v>
      </c>
      <c r="I37" t="str">
        <f>Sheet2!I37</f>
        <v>Domnesti</v>
      </c>
      <c r="AJ37">
        <f>Sheet2!AJ37</f>
        <v>394</v>
      </c>
      <c r="AK37" s="1">
        <f>Sheet2!AK37</f>
        <v>4</v>
      </c>
      <c r="AL37">
        <f>ROUND(AJ37*$AL$88,0)</f>
        <v>184</v>
      </c>
      <c r="AM37" s="4">
        <f t="shared" si="3"/>
        <v>46</v>
      </c>
      <c r="AN37" s="8">
        <f t="shared" si="0"/>
        <v>36</v>
      </c>
      <c r="AO37">
        <f t="shared" si="9"/>
        <v>4</v>
      </c>
      <c r="AP37">
        <f t="shared" si="10"/>
        <v>2</v>
      </c>
      <c r="AS37" s="10">
        <v>1</v>
      </c>
      <c r="AU37" s="10">
        <v>3</v>
      </c>
      <c r="AW37" s="7">
        <v>114</v>
      </c>
      <c r="AX37" s="7">
        <v>657</v>
      </c>
      <c r="AY37" s="7">
        <f t="shared" si="8"/>
        <v>5.7631578947368425</v>
      </c>
    </row>
    <row r="38" spans="1:51" x14ac:dyDescent="0.3">
      <c r="A38">
        <f>Sheet2!A38</f>
        <v>37</v>
      </c>
      <c r="B38" t="str">
        <f>Sheet2!B38</f>
        <v>Mioveni</v>
      </c>
      <c r="I38" t="str">
        <f>Sheet2!I38</f>
        <v>Berevoiesti</v>
      </c>
      <c r="AJ38">
        <f>Sheet2!AJ38</f>
        <v>334</v>
      </c>
      <c r="AK38" s="1">
        <f>Sheet2!AK38</f>
        <v>5</v>
      </c>
      <c r="AL38">
        <f>ROUND(AJ38*$AL$88,0)</f>
        <v>156</v>
      </c>
      <c r="AM38" s="4">
        <f t="shared" si="3"/>
        <v>31</v>
      </c>
      <c r="AN38" s="8">
        <f t="shared" si="0"/>
        <v>37</v>
      </c>
      <c r="AO38">
        <f t="shared" si="9"/>
        <v>3</v>
      </c>
      <c r="AP38">
        <f t="shared" si="10"/>
        <v>1</v>
      </c>
      <c r="AS38" s="10">
        <v>1</v>
      </c>
      <c r="AU38" s="10">
        <v>3</v>
      </c>
      <c r="AW38" s="7">
        <v>126</v>
      </c>
      <c r="AX38" s="7">
        <v>678</v>
      </c>
      <c r="AY38" s="7">
        <f t="shared" si="8"/>
        <v>5.3809523809523814</v>
      </c>
    </row>
    <row r="39" spans="1:51" x14ac:dyDescent="0.3">
      <c r="A39">
        <f>Sheet2!A39</f>
        <v>38</v>
      </c>
      <c r="B39" t="str">
        <f>Sheet2!B39</f>
        <v>Pitesti</v>
      </c>
      <c r="I39" t="str">
        <f>Sheet2!I39</f>
        <v>Budeasa</v>
      </c>
      <c r="AJ39">
        <f>Sheet2!AJ39</f>
        <v>384</v>
      </c>
      <c r="AK39" s="1">
        <f>Sheet2!AK39</f>
        <v>2</v>
      </c>
      <c r="AL39">
        <f>ROUND(AJ39*$AL$88,0)</f>
        <v>179</v>
      </c>
      <c r="AM39" s="4">
        <f t="shared" si="3"/>
        <v>90</v>
      </c>
      <c r="AN39" s="8">
        <f t="shared" si="0"/>
        <v>38</v>
      </c>
      <c r="AO39">
        <f t="shared" si="9"/>
        <v>9</v>
      </c>
      <c r="AP39">
        <f t="shared" si="10"/>
        <v>3</v>
      </c>
      <c r="AS39" s="10">
        <v>2</v>
      </c>
      <c r="AU39" s="10">
        <v>16</v>
      </c>
      <c r="AW39" s="7">
        <v>86</v>
      </c>
      <c r="AX39" s="7">
        <v>1116</v>
      </c>
      <c r="AY39" s="7">
        <f t="shared" si="8"/>
        <v>12.976744186046512</v>
      </c>
    </row>
    <row r="40" spans="1:51" x14ac:dyDescent="0.3">
      <c r="A40">
        <f>Sheet2!A40</f>
        <v>39</v>
      </c>
      <c r="B40" t="str">
        <f>Sheet2!B40</f>
        <v>Pitesti</v>
      </c>
      <c r="I40" t="str">
        <f>Sheet2!I40</f>
        <v>Cosesti</v>
      </c>
      <c r="AJ40">
        <f>Sheet2!AJ40</f>
        <v>796</v>
      </c>
      <c r="AK40" s="1">
        <f>Sheet2!AK40</f>
        <v>4</v>
      </c>
      <c r="AL40">
        <f>ROUND(AJ40*$AL$88,0)</f>
        <v>372</v>
      </c>
      <c r="AM40" s="4">
        <f t="shared" si="3"/>
        <v>93</v>
      </c>
      <c r="AN40" s="8">
        <f t="shared" si="0"/>
        <v>39</v>
      </c>
      <c r="AO40">
        <f t="shared" si="9"/>
        <v>9</v>
      </c>
      <c r="AP40">
        <f t="shared" si="10"/>
        <v>4</v>
      </c>
      <c r="AS40" s="10">
        <v>1</v>
      </c>
      <c r="AU40" s="10">
        <v>2</v>
      </c>
      <c r="AW40" s="7">
        <v>86</v>
      </c>
      <c r="AX40" s="7">
        <v>513</v>
      </c>
      <c r="AY40" s="7">
        <f t="shared" si="8"/>
        <v>5.9651162790697674</v>
      </c>
    </row>
    <row r="41" spans="1:51" x14ac:dyDescent="0.3">
      <c r="A41">
        <f>Sheet2!A41</f>
        <v>40</v>
      </c>
      <c r="B41" t="str">
        <f>Sheet2!B41</f>
        <v>Pitesti</v>
      </c>
      <c r="I41" t="str">
        <f>Sheet2!I41</f>
        <v>Micesti</v>
      </c>
      <c r="AJ41">
        <f>Sheet2!AJ41</f>
        <v>484</v>
      </c>
      <c r="AK41" s="1">
        <f>Sheet2!AK41</f>
        <v>2</v>
      </c>
      <c r="AL41">
        <f>ROUND(AJ41*$AL$88,0)</f>
        <v>226</v>
      </c>
      <c r="AM41" s="4">
        <f t="shared" ref="AM41:AM48" si="15">ROUND(AL41/AK41,0)</f>
        <v>113</v>
      </c>
      <c r="AN41" s="8">
        <f t="shared" si="0"/>
        <v>40</v>
      </c>
      <c r="AO41">
        <f t="shared" ref="AO41:AO48" si="16">IF(ROUNDDOWN(AM41/10,0)=0,1,ROUNDDOWN(AM41/10,0))</f>
        <v>11</v>
      </c>
      <c r="AP41">
        <f t="shared" ref="AP41:AP48" si="17">IF(ROUNDDOWN(AM41/23,0)=0,1,ROUNDDOWN(AM41/23,0))</f>
        <v>4</v>
      </c>
      <c r="AS41" s="10">
        <v>1</v>
      </c>
      <c r="AU41" s="10">
        <v>9</v>
      </c>
      <c r="AW41" s="7">
        <v>70</v>
      </c>
      <c r="AX41" s="7">
        <v>890</v>
      </c>
      <c r="AY41" s="7">
        <f t="shared" si="8"/>
        <v>12.714285714285714</v>
      </c>
    </row>
    <row r="42" spans="1:51" x14ac:dyDescent="0.3">
      <c r="A42">
        <f>Sheet2!A42</f>
        <v>41</v>
      </c>
      <c r="B42" t="str">
        <f>Sheet2!B42</f>
        <v>Pitesti</v>
      </c>
      <c r="I42" t="str">
        <f>Sheet2!I42</f>
        <v>Darmanesti</v>
      </c>
      <c r="AJ42">
        <f>Sheet2!AJ42</f>
        <v>624</v>
      </c>
      <c r="AK42" s="1">
        <f>Sheet2!AK42</f>
        <v>3</v>
      </c>
      <c r="AL42">
        <f>ROUND(AJ42*$AL$88,0)</f>
        <v>291</v>
      </c>
      <c r="AM42" s="4">
        <f t="shared" si="15"/>
        <v>97</v>
      </c>
      <c r="AN42" s="8">
        <f t="shared" si="0"/>
        <v>41</v>
      </c>
      <c r="AO42">
        <f t="shared" si="16"/>
        <v>9</v>
      </c>
      <c r="AP42">
        <f t="shared" si="17"/>
        <v>4</v>
      </c>
      <c r="AS42" s="10">
        <v>1</v>
      </c>
      <c r="AU42" s="10">
        <v>6</v>
      </c>
      <c r="AW42" s="7">
        <v>90</v>
      </c>
      <c r="AX42" s="7">
        <v>735</v>
      </c>
      <c r="AY42" s="7">
        <f t="shared" si="8"/>
        <v>8.1666666666666661</v>
      </c>
    </row>
    <row r="43" spans="1:51" x14ac:dyDescent="0.3">
      <c r="A43">
        <f>Sheet2!A43</f>
        <v>42</v>
      </c>
      <c r="B43" t="str">
        <f>Sheet2!B43</f>
        <v>Pitesti</v>
      </c>
      <c r="I43" t="str">
        <f>Sheet2!I43</f>
        <v>Nucsoara</v>
      </c>
      <c r="AJ43">
        <f>Sheet2!AJ43</f>
        <v>1050</v>
      </c>
      <c r="AK43" s="1">
        <f>Sheet2!AK43</f>
        <v>8</v>
      </c>
      <c r="AL43">
        <f>ROUND(AJ43*$AL$88,0)</f>
        <v>490</v>
      </c>
      <c r="AM43" s="4">
        <f t="shared" si="15"/>
        <v>61</v>
      </c>
      <c r="AN43" s="8">
        <f t="shared" si="0"/>
        <v>42</v>
      </c>
      <c r="AO43">
        <f t="shared" si="16"/>
        <v>6</v>
      </c>
      <c r="AP43">
        <f t="shared" si="17"/>
        <v>2</v>
      </c>
      <c r="AS43" s="10">
        <v>2</v>
      </c>
      <c r="AU43" s="10">
        <v>9</v>
      </c>
      <c r="AW43" s="7">
        <v>184</v>
      </c>
      <c r="AX43" s="7">
        <v>934</v>
      </c>
      <c r="AY43" s="7">
        <f t="shared" si="8"/>
        <v>5.0760869565217392</v>
      </c>
    </row>
    <row r="44" spans="1:51" x14ac:dyDescent="0.3">
      <c r="A44">
        <f>Sheet2!A44</f>
        <v>43</v>
      </c>
      <c r="B44" t="str">
        <f>Sheet2!B44</f>
        <v>Pitesti</v>
      </c>
      <c r="I44" t="str">
        <f>Sheet2!I44</f>
        <v>Mioveni</v>
      </c>
      <c r="AJ44">
        <f>Sheet2!AJ44</f>
        <v>1972</v>
      </c>
      <c r="AK44" s="1">
        <f>Sheet2!AK44</f>
        <v>2</v>
      </c>
      <c r="AL44">
        <f>ROUND(AJ44*$AL$88,0)</f>
        <v>920</v>
      </c>
      <c r="AM44" s="4">
        <f t="shared" si="15"/>
        <v>460</v>
      </c>
      <c r="AN44" s="8">
        <f t="shared" si="0"/>
        <v>43</v>
      </c>
      <c r="AO44">
        <f t="shared" si="16"/>
        <v>46</v>
      </c>
      <c r="AP44">
        <f t="shared" si="17"/>
        <v>20</v>
      </c>
      <c r="AS44" s="10">
        <v>4</v>
      </c>
      <c r="AU44" s="10">
        <v>48</v>
      </c>
      <c r="AW44" s="7">
        <v>60</v>
      </c>
      <c r="AX44" s="7">
        <v>1170</v>
      </c>
      <c r="AY44" s="7">
        <f t="shared" si="8"/>
        <v>19.5</v>
      </c>
    </row>
    <row r="45" spans="1:51" x14ac:dyDescent="0.3">
      <c r="A45">
        <f>Sheet2!A45</f>
        <v>44</v>
      </c>
      <c r="B45" t="str">
        <f>Sheet2!B45</f>
        <v>Pitesti</v>
      </c>
      <c r="I45" t="str">
        <f>Sheet2!I45</f>
        <v>Boteni</v>
      </c>
      <c r="AJ45">
        <f>Sheet2!AJ45</f>
        <v>2292</v>
      </c>
      <c r="AK45" s="1">
        <f>Sheet2!AK45</f>
        <v>6</v>
      </c>
      <c r="AL45">
        <f>ROUND(AJ45*$AL$88,0)</f>
        <v>1070</v>
      </c>
      <c r="AM45" s="4">
        <f t="shared" si="15"/>
        <v>178</v>
      </c>
      <c r="AN45" s="8">
        <f t="shared" si="0"/>
        <v>44</v>
      </c>
      <c r="AO45">
        <f t="shared" si="16"/>
        <v>17</v>
      </c>
      <c r="AP45">
        <f t="shared" si="17"/>
        <v>7</v>
      </c>
      <c r="AS45" s="10">
        <v>5</v>
      </c>
      <c r="AU45" s="10">
        <v>12</v>
      </c>
      <c r="AW45" s="7">
        <v>140</v>
      </c>
      <c r="AX45" s="7">
        <v>970</v>
      </c>
      <c r="AY45" s="7">
        <f t="shared" si="8"/>
        <v>6.9285714285714288</v>
      </c>
    </row>
    <row r="46" spans="1:51" x14ac:dyDescent="0.3">
      <c r="A46">
        <f>Sheet2!A46</f>
        <v>45</v>
      </c>
      <c r="B46" t="str">
        <f>Sheet2!B46</f>
        <v>Pitesti</v>
      </c>
      <c r="I46" t="str">
        <f>Sheet2!I46</f>
        <v>Ciomagesti</v>
      </c>
      <c r="AJ46">
        <f>Sheet2!AJ46</f>
        <v>150</v>
      </c>
      <c r="AK46" s="1">
        <f>Sheet2!AK46</f>
        <v>6</v>
      </c>
      <c r="AL46">
        <f>ROUND(AJ46*$AL$88,0)</f>
        <v>70</v>
      </c>
      <c r="AM46" s="4">
        <f t="shared" si="15"/>
        <v>12</v>
      </c>
      <c r="AN46" s="8">
        <f t="shared" si="0"/>
        <v>45</v>
      </c>
      <c r="AO46">
        <f t="shared" si="16"/>
        <v>1</v>
      </c>
      <c r="AP46">
        <f t="shared" si="17"/>
        <v>1</v>
      </c>
      <c r="AS46" s="10">
        <v>1</v>
      </c>
      <c r="AU46" s="10">
        <v>6</v>
      </c>
      <c r="AW46" s="7">
        <v>164</v>
      </c>
      <c r="AX46" s="7">
        <v>1033</v>
      </c>
      <c r="AY46" s="7">
        <f t="shared" si="8"/>
        <v>6.2987804878048781</v>
      </c>
    </row>
    <row r="47" spans="1:51" x14ac:dyDescent="0.3">
      <c r="A47">
        <f>Sheet2!A47</f>
        <v>46</v>
      </c>
      <c r="B47" t="str">
        <f>Sheet2!B47</f>
        <v>Pitesti</v>
      </c>
      <c r="I47" t="str">
        <f>Sheet2!I47</f>
        <v>Cotmeana</v>
      </c>
      <c r="AJ47">
        <f>Sheet2!AJ47</f>
        <v>1574</v>
      </c>
      <c r="AK47" s="1">
        <f>Sheet2!AK47</f>
        <v>4</v>
      </c>
      <c r="AL47">
        <f>ROUND(AJ47*$AL$88,0)</f>
        <v>735</v>
      </c>
      <c r="AM47" s="4">
        <f t="shared" si="15"/>
        <v>184</v>
      </c>
      <c r="AN47" s="8">
        <f t="shared" si="0"/>
        <v>46</v>
      </c>
      <c r="AO47">
        <f t="shared" si="16"/>
        <v>18</v>
      </c>
      <c r="AP47">
        <f t="shared" si="17"/>
        <v>8</v>
      </c>
      <c r="AS47" s="10">
        <v>1</v>
      </c>
      <c r="AU47" s="10">
        <v>3</v>
      </c>
      <c r="AW47" s="7">
        <v>110</v>
      </c>
      <c r="AX47" s="7">
        <v>775</v>
      </c>
      <c r="AY47" s="7">
        <f t="shared" si="8"/>
        <v>7.0454545454545459</v>
      </c>
    </row>
    <row r="48" spans="1:51" x14ac:dyDescent="0.3">
      <c r="A48">
        <f>Sheet2!A48</f>
        <v>47</v>
      </c>
      <c r="B48" t="str">
        <f>Sheet2!B48</f>
        <v>Pitesti</v>
      </c>
      <c r="I48" t="str">
        <f>Sheet2!I48</f>
        <v>Cotmeana</v>
      </c>
      <c r="AJ48">
        <f>Sheet2!AJ48</f>
        <v>98</v>
      </c>
      <c r="AK48" s="1">
        <f>Sheet2!AK48</f>
        <v>3</v>
      </c>
      <c r="AL48">
        <f>ROUND(AJ48*$AL$88,0)</f>
        <v>46</v>
      </c>
      <c r="AM48" s="4">
        <f t="shared" si="15"/>
        <v>15</v>
      </c>
      <c r="AN48" s="8">
        <f t="shared" si="0"/>
        <v>47</v>
      </c>
      <c r="AO48">
        <f t="shared" si="16"/>
        <v>1</v>
      </c>
      <c r="AP48">
        <f t="shared" si="17"/>
        <v>1</v>
      </c>
      <c r="AS48" s="10">
        <v>1</v>
      </c>
      <c r="AU48" s="10">
        <v>7</v>
      </c>
      <c r="AW48" s="7">
        <v>84</v>
      </c>
      <c r="AX48" s="7">
        <v>852</v>
      </c>
      <c r="AY48" s="7">
        <f t="shared" si="8"/>
        <v>10.142857142857142</v>
      </c>
    </row>
    <row r="49" spans="1:51" x14ac:dyDescent="0.3">
      <c r="A49">
        <f>Sheet2!A49</f>
        <v>48</v>
      </c>
      <c r="B49" t="str">
        <f>Sheet2!B49</f>
        <v>Pitesti</v>
      </c>
      <c r="I49" t="str">
        <f>Sheet2!I49</f>
        <v>Poiana Lacului</v>
      </c>
      <c r="AJ49">
        <f>Sheet2!AJ49</f>
        <v>1460</v>
      </c>
      <c r="AK49" s="1">
        <f>Sheet2!AK49</f>
        <v>2</v>
      </c>
      <c r="AL49">
        <f>ROUND(AJ49*$AL$88,0)</f>
        <v>681</v>
      </c>
      <c r="AM49" s="4">
        <f t="shared" ref="AM49:AM53" si="18">ROUND(AL49/AK49,0)</f>
        <v>341</v>
      </c>
      <c r="AN49" s="8">
        <f t="shared" si="0"/>
        <v>48</v>
      </c>
      <c r="AO49">
        <f t="shared" ref="AO49:AO53" si="19">IF(ROUNDDOWN(AM49/10,0)=0,1,ROUNDDOWN(AM49/10,0))</f>
        <v>34</v>
      </c>
      <c r="AP49">
        <f t="shared" ref="AP49:AP53" si="20">IF(ROUNDDOWN(AM49/23,0)=0,1,ROUNDDOWN(AM49/23,0))</f>
        <v>14</v>
      </c>
      <c r="AS49" s="10">
        <v>1</v>
      </c>
      <c r="AU49" s="10">
        <v>4</v>
      </c>
      <c r="AW49" s="7">
        <v>100</v>
      </c>
      <c r="AX49" s="7">
        <v>840</v>
      </c>
      <c r="AY49" s="7">
        <f t="shared" si="8"/>
        <v>8.4</v>
      </c>
    </row>
    <row r="50" spans="1:51" x14ac:dyDescent="0.3">
      <c r="A50">
        <f>Sheet2!A50</f>
        <v>49</v>
      </c>
      <c r="B50" t="str">
        <f>Sheet2!B50</f>
        <v>Pitesti</v>
      </c>
      <c r="I50" t="str">
        <f>Sheet2!I50</f>
        <v>Uda</v>
      </c>
      <c r="AJ50">
        <f>Sheet2!AJ50</f>
        <v>1650</v>
      </c>
      <c r="AK50" s="1">
        <f>Sheet2!AK50</f>
        <v>5</v>
      </c>
      <c r="AL50">
        <f>ROUND(AJ50*$AL$88,0)</f>
        <v>770</v>
      </c>
      <c r="AM50" s="4">
        <f t="shared" si="18"/>
        <v>154</v>
      </c>
      <c r="AN50" s="8">
        <f t="shared" si="0"/>
        <v>49</v>
      </c>
      <c r="AO50">
        <f t="shared" si="19"/>
        <v>15</v>
      </c>
      <c r="AP50">
        <f t="shared" si="20"/>
        <v>6</v>
      </c>
      <c r="AS50" s="10">
        <v>1</v>
      </c>
      <c r="AU50" s="10">
        <v>2</v>
      </c>
      <c r="AW50" s="7">
        <v>126</v>
      </c>
      <c r="AX50" s="7">
        <v>818</v>
      </c>
      <c r="AY50" s="7">
        <f t="shared" si="8"/>
        <v>6.4920634920634921</v>
      </c>
    </row>
    <row r="51" spans="1:51" x14ac:dyDescent="0.3">
      <c r="A51">
        <f>Sheet2!A51</f>
        <v>50</v>
      </c>
      <c r="B51" t="str">
        <f>Sheet2!B51</f>
        <v>Pitesti</v>
      </c>
      <c r="I51" t="str">
        <f>Sheet2!I51</f>
        <v>Uda</v>
      </c>
      <c r="AJ51">
        <f>Sheet2!AJ51</f>
        <v>1564</v>
      </c>
      <c r="AK51" s="1">
        <f>Sheet2!AK51</f>
        <v>4</v>
      </c>
      <c r="AL51">
        <f>ROUND(AJ51*$AL$88,0)</f>
        <v>730</v>
      </c>
      <c r="AM51" s="4">
        <f t="shared" si="18"/>
        <v>183</v>
      </c>
      <c r="AN51" s="8">
        <f t="shared" si="0"/>
        <v>50</v>
      </c>
      <c r="AO51">
        <f t="shared" si="19"/>
        <v>18</v>
      </c>
      <c r="AP51">
        <f t="shared" si="20"/>
        <v>7</v>
      </c>
      <c r="AS51" s="10">
        <v>1</v>
      </c>
      <c r="AU51" s="10">
        <v>2</v>
      </c>
      <c r="AW51" s="7">
        <v>158</v>
      </c>
      <c r="AX51" s="7">
        <v>689</v>
      </c>
      <c r="AY51" s="7">
        <f t="shared" si="8"/>
        <v>4.3607594936708862</v>
      </c>
    </row>
    <row r="52" spans="1:51" x14ac:dyDescent="0.3">
      <c r="A52">
        <f>Sheet2!A52</f>
        <v>51</v>
      </c>
      <c r="B52" t="str">
        <f>Sheet2!B52</f>
        <v>Pitesti</v>
      </c>
      <c r="I52" t="str">
        <f>Sheet2!I52</f>
        <v>Vedea</v>
      </c>
      <c r="AJ52">
        <f>Sheet2!AJ52</f>
        <v>1540</v>
      </c>
      <c r="AK52" s="1">
        <f>Sheet2!AK52</f>
        <v>3</v>
      </c>
      <c r="AL52">
        <f>ROUND(AJ52*$AL$88,0)</f>
        <v>719</v>
      </c>
      <c r="AM52" s="4">
        <f t="shared" si="18"/>
        <v>240</v>
      </c>
      <c r="AN52" s="8">
        <f t="shared" si="0"/>
        <v>51</v>
      </c>
      <c r="AO52">
        <f t="shared" si="19"/>
        <v>24</v>
      </c>
      <c r="AP52">
        <f t="shared" si="20"/>
        <v>10</v>
      </c>
      <c r="AS52" s="10">
        <v>3</v>
      </c>
      <c r="AU52" s="10">
        <v>28</v>
      </c>
      <c r="AW52" s="7">
        <v>80</v>
      </c>
      <c r="AX52" s="7">
        <v>1090</v>
      </c>
      <c r="AY52" s="7">
        <f t="shared" si="8"/>
        <v>13.625</v>
      </c>
    </row>
    <row r="53" spans="1:51" x14ac:dyDescent="0.3">
      <c r="A53">
        <f>Sheet2!A53</f>
        <v>52</v>
      </c>
      <c r="B53" t="str">
        <f>Sheet2!B53</f>
        <v>Pitesti</v>
      </c>
      <c r="I53" t="str">
        <f>Sheet2!I53</f>
        <v>Sapata</v>
      </c>
      <c r="AJ53">
        <f>Sheet2!AJ53</f>
        <v>1510</v>
      </c>
      <c r="AK53" s="1">
        <f>Sheet2!AK53</f>
        <v>3</v>
      </c>
      <c r="AL53">
        <f>ROUND(AJ53*$AL$88,0)</f>
        <v>705</v>
      </c>
      <c r="AM53" s="4">
        <f t="shared" si="18"/>
        <v>235</v>
      </c>
      <c r="AN53" s="8">
        <f t="shared" si="0"/>
        <v>52</v>
      </c>
      <c r="AO53">
        <f t="shared" si="19"/>
        <v>23</v>
      </c>
      <c r="AP53">
        <f t="shared" si="20"/>
        <v>10</v>
      </c>
      <c r="AS53" s="10">
        <v>1</v>
      </c>
      <c r="AU53" s="10">
        <v>3</v>
      </c>
      <c r="AW53" s="7">
        <v>84</v>
      </c>
      <c r="AX53" s="7">
        <v>832</v>
      </c>
      <c r="AY53" s="7">
        <f t="shared" si="8"/>
        <v>9.9047619047619051</v>
      </c>
    </row>
    <row r="54" spans="1:51" x14ac:dyDescent="0.3">
      <c r="A54">
        <f>Sheet2!A54</f>
        <v>53</v>
      </c>
      <c r="B54" t="str">
        <f>Sheet2!B54</f>
        <v>Pitesti</v>
      </c>
      <c r="I54" t="str">
        <f>Sheet2!I54</f>
        <v>Barla</v>
      </c>
      <c r="AJ54">
        <f>Sheet2!AJ54</f>
        <v>172</v>
      </c>
      <c r="AK54" s="1">
        <f>Sheet2!AK54</f>
        <v>5</v>
      </c>
      <c r="AL54">
        <f>ROUND(AJ54*$AL$88,0)</f>
        <v>80</v>
      </c>
      <c r="AM54" s="4">
        <f t="shared" ref="AM54:AM60" si="21">ROUND(AL54/AK54,0)</f>
        <v>16</v>
      </c>
      <c r="AN54" s="8">
        <f t="shared" si="0"/>
        <v>53</v>
      </c>
      <c r="AO54">
        <f t="shared" ref="AO54:AO60" si="22">IF(ROUNDDOWN(AM54/10,0)=0,1,ROUNDDOWN(AM54/10,0))</f>
        <v>1</v>
      </c>
      <c r="AP54">
        <f t="shared" ref="AP54:AP60" si="23">IF(ROUNDDOWN(AM54/23,0)=0,1,ROUNDDOWN(AM54/23,0))</f>
        <v>1</v>
      </c>
      <c r="AS54" s="10">
        <v>2</v>
      </c>
      <c r="AU54" s="10">
        <v>6</v>
      </c>
      <c r="AW54" s="7">
        <v>164</v>
      </c>
      <c r="AX54" s="7">
        <v>1112</v>
      </c>
      <c r="AY54" s="7">
        <f t="shared" si="8"/>
        <v>6.7804878048780486</v>
      </c>
    </row>
    <row r="55" spans="1:51" x14ac:dyDescent="0.3">
      <c r="A55">
        <f>Sheet2!A55</f>
        <v>54</v>
      </c>
      <c r="B55" t="str">
        <f>Sheet2!B55</f>
        <v>Pitesti</v>
      </c>
      <c r="I55" t="str">
        <f>Sheet2!I55</f>
        <v>Buzoesti</v>
      </c>
      <c r="AJ55">
        <f>Sheet2!AJ55</f>
        <v>284</v>
      </c>
      <c r="AK55" s="1">
        <f>Sheet2!AK55</f>
        <v>3</v>
      </c>
      <c r="AL55">
        <f>ROUND(AJ55*$AL$88,0)</f>
        <v>133</v>
      </c>
      <c r="AM55" s="4">
        <f t="shared" si="21"/>
        <v>44</v>
      </c>
      <c r="AN55" s="8">
        <f t="shared" si="0"/>
        <v>54</v>
      </c>
      <c r="AO55">
        <f t="shared" si="22"/>
        <v>4</v>
      </c>
      <c r="AP55">
        <f t="shared" si="23"/>
        <v>1</v>
      </c>
      <c r="AS55" s="10">
        <v>1</v>
      </c>
      <c r="AU55" s="10">
        <v>1</v>
      </c>
      <c r="AW55" s="7">
        <v>122</v>
      </c>
      <c r="AX55" s="7">
        <v>541</v>
      </c>
      <c r="AY55" s="7">
        <f t="shared" si="8"/>
        <v>4.4344262295081966</v>
      </c>
    </row>
    <row r="56" spans="1:51" x14ac:dyDescent="0.3">
      <c r="A56">
        <f>Sheet2!A56</f>
        <v>55</v>
      </c>
      <c r="B56" t="str">
        <f>Sheet2!B56</f>
        <v>Pitesti</v>
      </c>
      <c r="I56" t="str">
        <f>Sheet2!I56</f>
        <v>Caldararu</v>
      </c>
      <c r="AJ56">
        <f>Sheet2!AJ56</f>
        <v>336</v>
      </c>
      <c r="AK56" s="1">
        <f>Sheet2!AK56</f>
        <v>5</v>
      </c>
      <c r="AL56">
        <f>ROUND(AJ56*$AL$88,0)</f>
        <v>157</v>
      </c>
      <c r="AM56" s="4">
        <f t="shared" si="21"/>
        <v>31</v>
      </c>
      <c r="AN56" s="8">
        <f t="shared" si="0"/>
        <v>55</v>
      </c>
      <c r="AO56">
        <f t="shared" si="22"/>
        <v>3</v>
      </c>
      <c r="AP56">
        <f t="shared" si="23"/>
        <v>1</v>
      </c>
      <c r="AS56" s="10">
        <v>1</v>
      </c>
      <c r="AU56" s="10">
        <v>2</v>
      </c>
      <c r="AW56" s="7">
        <v>178</v>
      </c>
      <c r="AX56" s="7">
        <v>614</v>
      </c>
      <c r="AY56" s="7">
        <f t="shared" si="8"/>
        <v>3.4494382022471912</v>
      </c>
    </row>
    <row r="57" spans="1:51" x14ac:dyDescent="0.3">
      <c r="A57">
        <f>Sheet2!A57</f>
        <v>56</v>
      </c>
      <c r="B57" t="str">
        <f>Sheet2!B57</f>
        <v>Pitesti</v>
      </c>
      <c r="I57" t="str">
        <f>Sheet2!I57</f>
        <v>Lunca Corbului</v>
      </c>
      <c r="AJ57">
        <f>Sheet2!AJ57</f>
        <v>72</v>
      </c>
      <c r="AK57" s="1">
        <f>Sheet2!AK57</f>
        <v>2</v>
      </c>
      <c r="AL57">
        <f>ROUND(AJ57*$AL$88,0)</f>
        <v>34</v>
      </c>
      <c r="AM57" s="4">
        <f t="shared" si="21"/>
        <v>17</v>
      </c>
      <c r="AN57" s="8">
        <f t="shared" si="0"/>
        <v>56</v>
      </c>
      <c r="AO57">
        <f t="shared" si="22"/>
        <v>1</v>
      </c>
      <c r="AP57">
        <f t="shared" si="23"/>
        <v>1</v>
      </c>
      <c r="AS57" s="10">
        <v>1</v>
      </c>
      <c r="AU57" s="10">
        <v>6</v>
      </c>
      <c r="AW57" s="7">
        <v>80</v>
      </c>
      <c r="AX57" s="7">
        <v>780</v>
      </c>
      <c r="AY57" s="7">
        <f t="shared" si="8"/>
        <v>9.75</v>
      </c>
    </row>
    <row r="58" spans="1:51" x14ac:dyDescent="0.3">
      <c r="A58">
        <f>Sheet2!A58</f>
        <v>57</v>
      </c>
      <c r="B58" t="str">
        <f>Sheet2!B58</f>
        <v>Pitesti</v>
      </c>
      <c r="I58" t="str">
        <f>Sheet2!I58</f>
        <v>Albota</v>
      </c>
      <c r="AJ58">
        <f>Sheet2!AJ58</f>
        <v>626</v>
      </c>
      <c r="AK58" s="1">
        <f>Sheet2!AK58</f>
        <v>1</v>
      </c>
      <c r="AL58">
        <f>ROUND(AJ58*$AL$88,0)</f>
        <v>292</v>
      </c>
      <c r="AM58" s="4">
        <f t="shared" si="21"/>
        <v>292</v>
      </c>
      <c r="AN58" s="8">
        <f t="shared" si="0"/>
        <v>57</v>
      </c>
      <c r="AO58">
        <f t="shared" si="22"/>
        <v>29</v>
      </c>
      <c r="AP58">
        <f t="shared" si="23"/>
        <v>12</v>
      </c>
      <c r="AS58" s="10">
        <v>1</v>
      </c>
      <c r="AU58" s="10">
        <v>7</v>
      </c>
      <c r="AW58" s="7">
        <v>70</v>
      </c>
      <c r="AX58" s="7">
        <v>1125</v>
      </c>
      <c r="AY58" s="7">
        <f t="shared" si="8"/>
        <v>16.071428571428573</v>
      </c>
    </row>
    <row r="59" spans="1:51" x14ac:dyDescent="0.3">
      <c r="A59">
        <f>Sheet2!A59</f>
        <v>58</v>
      </c>
      <c r="B59" t="str">
        <f>Sheet2!B59</f>
        <v>Pitesti</v>
      </c>
      <c r="I59" t="str">
        <f>Sheet2!I59</f>
        <v>Popesti</v>
      </c>
      <c r="AJ59">
        <f>Sheet2!AJ59</f>
        <v>326</v>
      </c>
      <c r="AK59" s="1">
        <f>Sheet2!AK59</f>
        <v>5</v>
      </c>
      <c r="AL59">
        <f>ROUND(AJ59*$AL$88,0)</f>
        <v>152</v>
      </c>
      <c r="AM59" s="4">
        <f t="shared" si="21"/>
        <v>30</v>
      </c>
      <c r="AN59" s="8">
        <f t="shared" si="0"/>
        <v>58</v>
      </c>
      <c r="AO59">
        <f t="shared" si="22"/>
        <v>3</v>
      </c>
      <c r="AP59">
        <f t="shared" si="23"/>
        <v>1</v>
      </c>
      <c r="AS59" s="10">
        <v>1</v>
      </c>
      <c r="AU59" s="10">
        <v>3</v>
      </c>
      <c r="AW59" s="7">
        <v>192</v>
      </c>
      <c r="AX59" s="7">
        <v>811</v>
      </c>
      <c r="AY59" s="7">
        <f t="shared" si="8"/>
        <v>4.223958333333333</v>
      </c>
    </row>
    <row r="60" spans="1:51" x14ac:dyDescent="0.3">
      <c r="A60">
        <f>Sheet2!A60</f>
        <v>59</v>
      </c>
      <c r="B60" t="str">
        <f>Sheet2!B60</f>
        <v>Pitesti</v>
      </c>
      <c r="I60" t="str">
        <f>Sheet2!I60</f>
        <v>Raca</v>
      </c>
      <c r="AJ60">
        <f>Sheet2!AJ60</f>
        <v>332</v>
      </c>
      <c r="AK60" s="1">
        <f>Sheet2!AK60</f>
        <v>6</v>
      </c>
      <c r="AL60">
        <f>ROUND(AJ60*$AL$88,0)</f>
        <v>155</v>
      </c>
      <c r="AM60" s="4">
        <f t="shared" si="21"/>
        <v>26</v>
      </c>
      <c r="AN60" s="8">
        <f t="shared" si="0"/>
        <v>59</v>
      </c>
      <c r="AO60">
        <f t="shared" si="22"/>
        <v>2</v>
      </c>
      <c r="AP60">
        <f t="shared" si="23"/>
        <v>1</v>
      </c>
      <c r="AS60" s="10">
        <v>2</v>
      </c>
      <c r="AU60" s="10">
        <v>6</v>
      </c>
      <c r="AW60" s="7">
        <v>202</v>
      </c>
      <c r="AX60" s="7">
        <v>881</v>
      </c>
      <c r="AY60" s="7">
        <f t="shared" si="8"/>
        <v>4.3613861386138613</v>
      </c>
    </row>
    <row r="61" spans="1:51" x14ac:dyDescent="0.3">
      <c r="A61">
        <f>Sheet2!A61</f>
        <v>60</v>
      </c>
      <c r="B61" t="str">
        <f>Sheet2!B61</f>
        <v>Pitesti</v>
      </c>
      <c r="I61" t="str">
        <f>Sheet2!I61</f>
        <v>Sapata</v>
      </c>
      <c r="AJ61">
        <f>Sheet2!AJ61</f>
        <v>112</v>
      </c>
      <c r="AK61" s="1">
        <f>Sheet2!AK61</f>
        <v>3</v>
      </c>
      <c r="AL61">
        <f>ROUND(AJ61*$AL$88,0)</f>
        <v>52</v>
      </c>
      <c r="AM61" s="4">
        <f t="shared" ref="AM61:AM85" si="24">ROUND(AL61/AK61,0)</f>
        <v>17</v>
      </c>
      <c r="AN61" s="8">
        <f t="shared" si="0"/>
        <v>60</v>
      </c>
      <c r="AO61">
        <f t="shared" ref="AO61:AO85" si="25">IF(ROUNDDOWN(AM61/10,0)=0,1,ROUNDDOWN(AM61/10,0))</f>
        <v>1</v>
      </c>
      <c r="AP61">
        <f t="shared" ref="AP61:AP85" si="26">IF(ROUNDDOWN(AM61/23,0)=0,1,ROUNDDOWN(AM61/23,0))</f>
        <v>1</v>
      </c>
      <c r="AS61" s="10">
        <v>1</v>
      </c>
      <c r="AU61" s="10">
        <v>4</v>
      </c>
      <c r="AW61" s="7">
        <v>104</v>
      </c>
      <c r="AX61" s="7">
        <v>892</v>
      </c>
      <c r="AY61" s="7">
        <f t="shared" si="8"/>
        <v>8.5769230769230766</v>
      </c>
    </row>
    <row r="62" spans="1:51" x14ac:dyDescent="0.3">
      <c r="A62">
        <f>Sheet2!A62</f>
        <v>61</v>
      </c>
      <c r="B62" t="str">
        <f>Sheet2!B62</f>
        <v>Pitesti</v>
      </c>
      <c r="I62" t="str">
        <f>Sheet2!I62</f>
        <v>Costesti</v>
      </c>
      <c r="AJ62">
        <f>Sheet2!AJ62</f>
        <v>210</v>
      </c>
      <c r="AK62" s="1">
        <f>Sheet2!AK62</f>
        <v>2</v>
      </c>
      <c r="AL62">
        <f>ROUND(AJ62*$AL$88,0)</f>
        <v>98</v>
      </c>
      <c r="AM62" s="4">
        <f t="shared" si="24"/>
        <v>49</v>
      </c>
      <c r="AN62" s="8">
        <f t="shared" si="0"/>
        <v>61</v>
      </c>
      <c r="AO62">
        <f t="shared" si="25"/>
        <v>4</v>
      </c>
      <c r="AP62">
        <f t="shared" si="26"/>
        <v>2</v>
      </c>
      <c r="AS62" s="10">
        <v>5</v>
      </c>
      <c r="AU62" s="10">
        <v>32</v>
      </c>
      <c r="AW62" s="7">
        <v>72</v>
      </c>
      <c r="AX62" s="7">
        <v>1051</v>
      </c>
      <c r="AY62" s="7">
        <f t="shared" si="8"/>
        <v>14.597222222222221</v>
      </c>
    </row>
    <row r="63" spans="1:51" x14ac:dyDescent="0.3">
      <c r="A63">
        <f>Sheet2!A63</f>
        <v>62</v>
      </c>
      <c r="B63" t="str">
        <f>Sheet2!B63</f>
        <v>Pitesti</v>
      </c>
      <c r="I63" t="str">
        <f>Sheet2!I63</f>
        <v>Recea</v>
      </c>
      <c r="AJ63">
        <f>Sheet2!AJ63</f>
        <v>312</v>
      </c>
      <c r="AK63" s="1">
        <f>Sheet2!AK63</f>
        <v>4</v>
      </c>
      <c r="AL63">
        <f>ROUND(AJ63*$AL$88,0)</f>
        <v>146</v>
      </c>
      <c r="AM63" s="4">
        <f t="shared" si="24"/>
        <v>37</v>
      </c>
      <c r="AN63" s="8">
        <f t="shared" ref="AN63:AN85" si="27">A63</f>
        <v>62</v>
      </c>
      <c r="AO63">
        <f t="shared" si="25"/>
        <v>3</v>
      </c>
      <c r="AP63">
        <f t="shared" si="26"/>
        <v>1</v>
      </c>
      <c r="AS63" s="10">
        <v>1</v>
      </c>
      <c r="AU63" s="10">
        <v>3</v>
      </c>
      <c r="AW63" s="7">
        <v>148</v>
      </c>
      <c r="AX63" s="7">
        <v>754</v>
      </c>
      <c r="AY63" s="7">
        <f t="shared" si="8"/>
        <v>5.0945945945945947</v>
      </c>
    </row>
    <row r="64" spans="1:51" x14ac:dyDescent="0.3">
      <c r="A64">
        <f>Sheet2!A64</f>
        <v>63</v>
      </c>
      <c r="B64" t="str">
        <f>Sheet2!B64</f>
        <v>Costesti</v>
      </c>
      <c r="I64" t="str">
        <f>Sheet2!I64</f>
        <v>Mirosi</v>
      </c>
      <c r="AJ64">
        <f>Sheet2!AJ64</f>
        <v>64</v>
      </c>
      <c r="AK64" s="1">
        <f>Sheet2!AK64</f>
        <v>4</v>
      </c>
      <c r="AL64">
        <f>ROUND(AJ64*$AL$88,0)</f>
        <v>30</v>
      </c>
      <c r="AM64" s="4">
        <f t="shared" si="24"/>
        <v>8</v>
      </c>
      <c r="AN64" s="8">
        <f t="shared" si="27"/>
        <v>63</v>
      </c>
      <c r="AO64">
        <f t="shared" si="25"/>
        <v>1</v>
      </c>
      <c r="AP64">
        <f t="shared" si="26"/>
        <v>1</v>
      </c>
      <c r="AS64" s="10">
        <v>1</v>
      </c>
      <c r="AU64" s="10">
        <v>3</v>
      </c>
      <c r="AW64" s="7">
        <v>120</v>
      </c>
      <c r="AX64" s="7">
        <v>851</v>
      </c>
      <c r="AY64" s="7">
        <f t="shared" si="8"/>
        <v>7.0916666666666668</v>
      </c>
    </row>
    <row r="65" spans="1:51" x14ac:dyDescent="0.3">
      <c r="A65">
        <f>Sheet2!A65</f>
        <v>64</v>
      </c>
      <c r="B65" t="str">
        <f>Sheet2!B65</f>
        <v>Costesti</v>
      </c>
      <c r="I65" t="str">
        <f>Sheet2!I65</f>
        <v>Buzoesti</v>
      </c>
      <c r="AJ65">
        <f>Sheet2!AJ65</f>
        <v>16</v>
      </c>
      <c r="AK65" s="1">
        <f>Sheet2!AK65</f>
        <v>1</v>
      </c>
      <c r="AL65">
        <f t="shared" ref="AL65:AL85" si="28">ROUND(AJ65*$AL$88,0)</f>
        <v>7</v>
      </c>
      <c r="AM65" s="4">
        <f t="shared" si="24"/>
        <v>7</v>
      </c>
      <c r="AN65" s="8">
        <f t="shared" si="27"/>
        <v>64</v>
      </c>
      <c r="AO65">
        <f t="shared" si="25"/>
        <v>1</v>
      </c>
      <c r="AP65">
        <f t="shared" si="26"/>
        <v>1</v>
      </c>
      <c r="AS65" s="10">
        <v>1</v>
      </c>
      <c r="AU65" s="10">
        <v>5</v>
      </c>
      <c r="AW65" s="7">
        <v>48</v>
      </c>
      <c r="AX65" s="7">
        <v>664</v>
      </c>
      <c r="AY65" s="7">
        <f t="shared" si="8"/>
        <v>13.833333333333334</v>
      </c>
    </row>
    <row r="66" spans="1:51" x14ac:dyDescent="0.3">
      <c r="A66">
        <f>Sheet2!A66</f>
        <v>65</v>
      </c>
      <c r="B66" t="str">
        <f>Sheet2!B66</f>
        <v>Pitesti</v>
      </c>
      <c r="I66" t="str">
        <f>Sheet2!I66</f>
        <v>Negrasi</v>
      </c>
      <c r="AJ66">
        <f>Sheet2!AJ66</f>
        <v>252</v>
      </c>
      <c r="AK66" s="1">
        <f>Sheet2!AK66</f>
        <v>4</v>
      </c>
      <c r="AL66">
        <f t="shared" si="28"/>
        <v>118</v>
      </c>
      <c r="AM66" s="4">
        <f t="shared" si="24"/>
        <v>30</v>
      </c>
      <c r="AN66" s="8">
        <f t="shared" si="27"/>
        <v>65</v>
      </c>
      <c r="AO66">
        <f t="shared" si="25"/>
        <v>3</v>
      </c>
      <c r="AP66">
        <f t="shared" si="26"/>
        <v>1</v>
      </c>
      <c r="AS66" s="10">
        <v>1</v>
      </c>
      <c r="AU66" s="10">
        <v>4</v>
      </c>
      <c r="AW66" s="7">
        <v>140</v>
      </c>
      <c r="AX66" s="7">
        <v>910</v>
      </c>
      <c r="AY66" s="7">
        <f t="shared" si="8"/>
        <v>6.5</v>
      </c>
    </row>
    <row r="67" spans="1:51" x14ac:dyDescent="0.3">
      <c r="A67">
        <f>Sheet2!A67</f>
        <v>66</v>
      </c>
      <c r="B67" t="str">
        <f>Sheet2!B67</f>
        <v>Pitesti</v>
      </c>
      <c r="I67" t="str">
        <f>Sheet2!I67</f>
        <v>Ratesti</v>
      </c>
      <c r="AJ67">
        <f>Sheet2!AJ67</f>
        <v>208</v>
      </c>
      <c r="AK67" s="1">
        <f>Sheet2!AK67</f>
        <v>2</v>
      </c>
      <c r="AL67">
        <f t="shared" si="28"/>
        <v>97</v>
      </c>
      <c r="AM67" s="4">
        <f t="shared" si="24"/>
        <v>49</v>
      </c>
      <c r="AN67" s="8">
        <f t="shared" si="27"/>
        <v>66</v>
      </c>
      <c r="AO67">
        <f t="shared" si="25"/>
        <v>4</v>
      </c>
      <c r="AP67">
        <f t="shared" si="26"/>
        <v>2</v>
      </c>
      <c r="AS67" s="10">
        <v>1</v>
      </c>
      <c r="AU67" s="10">
        <v>5</v>
      </c>
      <c r="AW67" s="7">
        <v>132</v>
      </c>
      <c r="AX67" s="7">
        <v>887</v>
      </c>
      <c r="AY67" s="7">
        <f t="shared" si="8"/>
        <v>6.7196969696969697</v>
      </c>
    </row>
    <row r="68" spans="1:51" x14ac:dyDescent="0.3">
      <c r="A68">
        <f>Sheet2!A68</f>
        <v>67</v>
      </c>
      <c r="B68" t="str">
        <f>Sheet2!B68</f>
        <v>Pitesti</v>
      </c>
      <c r="I68" t="str">
        <f>Sheet2!I68</f>
        <v>Rociu</v>
      </c>
      <c r="AJ68">
        <f>Sheet2!AJ68</f>
        <v>148</v>
      </c>
      <c r="AK68" s="1">
        <f>Sheet2!AK68</f>
        <v>2</v>
      </c>
      <c r="AL68">
        <f t="shared" si="28"/>
        <v>69</v>
      </c>
      <c r="AM68" s="4">
        <f t="shared" si="24"/>
        <v>35</v>
      </c>
      <c r="AN68" s="8">
        <f t="shared" si="27"/>
        <v>67</v>
      </c>
      <c r="AO68">
        <f t="shared" si="25"/>
        <v>3</v>
      </c>
      <c r="AP68">
        <f t="shared" si="26"/>
        <v>1</v>
      </c>
      <c r="AS68" s="10">
        <v>4</v>
      </c>
      <c r="AU68" s="10">
        <v>21</v>
      </c>
      <c r="AW68" s="7">
        <v>108</v>
      </c>
      <c r="AX68" s="7">
        <v>984</v>
      </c>
      <c r="AY68" s="7">
        <f t="shared" si="8"/>
        <v>9.1111111111111107</v>
      </c>
    </row>
    <row r="69" spans="1:51" x14ac:dyDescent="0.3">
      <c r="A69">
        <f>Sheet2!A69</f>
        <v>68</v>
      </c>
      <c r="B69" t="str">
        <f>Sheet2!B69</f>
        <v>Pitesti</v>
      </c>
      <c r="I69" t="str">
        <f>Sheet2!I69</f>
        <v>Negrasi</v>
      </c>
      <c r="AJ69">
        <f>Sheet2!AJ69</f>
        <v>182</v>
      </c>
      <c r="AK69" s="1">
        <f>Sheet2!AK69</f>
        <v>4</v>
      </c>
      <c r="AL69">
        <f t="shared" si="28"/>
        <v>85</v>
      </c>
      <c r="AM69" s="4">
        <f t="shared" si="24"/>
        <v>21</v>
      </c>
      <c r="AN69" s="8">
        <f t="shared" si="27"/>
        <v>68</v>
      </c>
      <c r="AO69">
        <f t="shared" si="25"/>
        <v>2</v>
      </c>
      <c r="AP69">
        <f t="shared" si="26"/>
        <v>1</v>
      </c>
      <c r="AS69" s="10">
        <v>1</v>
      </c>
      <c r="AU69" s="10">
        <v>4</v>
      </c>
      <c r="AW69" s="7">
        <v>126</v>
      </c>
      <c r="AX69" s="7">
        <v>843</v>
      </c>
      <c r="AY69" s="7">
        <f t="shared" si="8"/>
        <v>6.6904761904761907</v>
      </c>
    </row>
    <row r="70" spans="1:51" x14ac:dyDescent="0.3">
      <c r="A70">
        <f>Sheet2!A70</f>
        <v>69</v>
      </c>
      <c r="B70" t="str">
        <f>Sheet2!B70</f>
        <v>Pitesti</v>
      </c>
      <c r="I70" t="str">
        <f>Sheet2!I70</f>
        <v>Slobozia</v>
      </c>
      <c r="AJ70">
        <f>Sheet2!AJ70</f>
        <v>322</v>
      </c>
      <c r="AK70" s="1">
        <f>Sheet2!AK70</f>
        <v>6</v>
      </c>
      <c r="AL70">
        <f t="shared" si="28"/>
        <v>150</v>
      </c>
      <c r="AM70" s="4">
        <f t="shared" si="24"/>
        <v>25</v>
      </c>
      <c r="AN70" s="8">
        <f t="shared" si="27"/>
        <v>69</v>
      </c>
      <c r="AO70">
        <f t="shared" si="25"/>
        <v>2</v>
      </c>
      <c r="AP70">
        <f t="shared" si="26"/>
        <v>1</v>
      </c>
      <c r="AS70" s="10">
        <v>1</v>
      </c>
      <c r="AU70" s="10">
        <v>2</v>
      </c>
      <c r="AW70" s="7">
        <v>164</v>
      </c>
      <c r="AX70" s="7">
        <v>692</v>
      </c>
      <c r="AY70" s="7">
        <f t="shared" si="8"/>
        <v>4.2195121951219514</v>
      </c>
    </row>
    <row r="71" spans="1:51" x14ac:dyDescent="0.3">
      <c r="A71">
        <f>Sheet2!A71</f>
        <v>70</v>
      </c>
      <c r="B71" t="str">
        <f>Sheet2!B71</f>
        <v>Pitesti</v>
      </c>
      <c r="I71" t="str">
        <f>Sheet2!I71</f>
        <v>Stefan cel Mare</v>
      </c>
      <c r="AJ71">
        <f>Sheet2!AJ71</f>
        <v>236</v>
      </c>
      <c r="AK71" s="1">
        <f>Sheet2!AK71</f>
        <v>6</v>
      </c>
      <c r="AL71">
        <f t="shared" si="28"/>
        <v>110</v>
      </c>
      <c r="AM71" s="4">
        <f t="shared" si="24"/>
        <v>18</v>
      </c>
      <c r="AN71" s="8">
        <f t="shared" si="27"/>
        <v>70</v>
      </c>
      <c r="AO71">
        <f t="shared" si="25"/>
        <v>1</v>
      </c>
      <c r="AP71">
        <f t="shared" si="26"/>
        <v>1</v>
      </c>
      <c r="AS71" s="10">
        <v>2</v>
      </c>
      <c r="AU71" s="10">
        <v>4</v>
      </c>
      <c r="AW71" s="7">
        <v>100</v>
      </c>
      <c r="AX71" s="7">
        <v>930</v>
      </c>
      <c r="AY71" s="7">
        <f t="shared" si="8"/>
        <v>9.3000000000000007</v>
      </c>
    </row>
    <row r="72" spans="1:51" x14ac:dyDescent="0.3">
      <c r="A72">
        <f>Sheet2!A72</f>
        <v>71</v>
      </c>
      <c r="B72" t="str">
        <f>Sheet2!B72</f>
        <v>Costesti</v>
      </c>
      <c r="I72" t="str">
        <f>Sheet2!I72</f>
        <v>Stefan cel Mare</v>
      </c>
      <c r="AJ72">
        <f>Sheet2!AJ72</f>
        <v>40</v>
      </c>
      <c r="AK72" s="1">
        <f>Sheet2!AK72</f>
        <v>4</v>
      </c>
      <c r="AL72">
        <f t="shared" si="28"/>
        <v>19</v>
      </c>
      <c r="AM72" s="4">
        <f t="shared" si="24"/>
        <v>5</v>
      </c>
      <c r="AN72" s="8">
        <f t="shared" si="27"/>
        <v>71</v>
      </c>
      <c r="AO72">
        <f t="shared" si="25"/>
        <v>1</v>
      </c>
      <c r="AP72">
        <f t="shared" si="26"/>
        <v>1</v>
      </c>
      <c r="AS72" s="10">
        <v>1</v>
      </c>
      <c r="AU72" s="10">
        <v>2</v>
      </c>
      <c r="AW72" s="7">
        <v>132</v>
      </c>
      <c r="AX72" s="7">
        <v>731</v>
      </c>
      <c r="AY72" s="7">
        <f t="shared" si="8"/>
        <v>5.5378787878787881</v>
      </c>
    </row>
    <row r="73" spans="1:51" x14ac:dyDescent="0.3">
      <c r="A73">
        <f>Sheet2!A73</f>
        <v>72</v>
      </c>
      <c r="B73" t="str">
        <f>Sheet2!B73</f>
        <v>Pitesti</v>
      </c>
      <c r="I73" t="str">
        <f>Sheet2!I73</f>
        <v>Beleti-Negresti</v>
      </c>
      <c r="AJ73">
        <f>Sheet2!AJ73</f>
        <v>3652</v>
      </c>
      <c r="AK73" s="1">
        <f>Sheet2!AK73</f>
        <v>5</v>
      </c>
      <c r="AL73">
        <f t="shared" si="28"/>
        <v>1705</v>
      </c>
      <c r="AM73" s="4">
        <f t="shared" si="24"/>
        <v>341</v>
      </c>
      <c r="AN73" s="8">
        <f t="shared" si="27"/>
        <v>72</v>
      </c>
      <c r="AO73">
        <f t="shared" si="25"/>
        <v>34</v>
      </c>
      <c r="AP73">
        <f t="shared" si="26"/>
        <v>14</v>
      </c>
      <c r="AS73" s="10">
        <v>1</v>
      </c>
      <c r="AU73" s="10">
        <v>2</v>
      </c>
      <c r="AW73" s="7">
        <v>112</v>
      </c>
      <c r="AX73" s="7">
        <v>676</v>
      </c>
      <c r="AY73" s="7">
        <f t="shared" si="8"/>
        <v>6.0357142857142856</v>
      </c>
    </row>
    <row r="74" spans="1:51" x14ac:dyDescent="0.3">
      <c r="A74">
        <f>Sheet2!A74</f>
        <v>73</v>
      </c>
      <c r="B74" t="str">
        <f>Sheet2!B74</f>
        <v>Pitesti</v>
      </c>
      <c r="I74" t="str">
        <f>Sheet2!I74</f>
        <v>Bogati</v>
      </c>
      <c r="AJ74">
        <f>Sheet2!AJ74</f>
        <v>4004</v>
      </c>
      <c r="AK74" s="1">
        <f>Sheet2!AK74</f>
        <v>5</v>
      </c>
      <c r="AL74">
        <f t="shared" si="28"/>
        <v>1869</v>
      </c>
      <c r="AM74" s="4">
        <f t="shared" si="24"/>
        <v>374</v>
      </c>
      <c r="AN74" s="8">
        <f t="shared" si="27"/>
        <v>73</v>
      </c>
      <c r="AO74">
        <f t="shared" si="25"/>
        <v>37</v>
      </c>
      <c r="AP74">
        <f t="shared" si="26"/>
        <v>16</v>
      </c>
      <c r="AS74" s="10">
        <v>1</v>
      </c>
      <c r="AU74" s="10">
        <v>2</v>
      </c>
      <c r="AW74" s="7">
        <v>116</v>
      </c>
      <c r="AX74" s="7">
        <v>718</v>
      </c>
      <c r="AY74" s="7">
        <f t="shared" si="8"/>
        <v>6.1896551724137927</v>
      </c>
    </row>
    <row r="75" spans="1:51" x14ac:dyDescent="0.3">
      <c r="A75">
        <f>Sheet2!A75</f>
        <v>74</v>
      </c>
      <c r="B75" t="str">
        <f>Sheet2!B75</f>
        <v>Pitesti</v>
      </c>
      <c r="I75" t="str">
        <f>Sheet2!I75</f>
        <v>Botesti</v>
      </c>
      <c r="AJ75">
        <f>Sheet2!AJ75</f>
        <v>3714</v>
      </c>
      <c r="AK75" s="1">
        <f>Sheet2!AK75</f>
        <v>7</v>
      </c>
      <c r="AL75">
        <f t="shared" si="28"/>
        <v>1734</v>
      </c>
      <c r="AM75" s="4">
        <f t="shared" si="24"/>
        <v>248</v>
      </c>
      <c r="AN75" s="8">
        <f t="shared" si="27"/>
        <v>74</v>
      </c>
      <c r="AO75">
        <f t="shared" si="25"/>
        <v>24</v>
      </c>
      <c r="AP75">
        <f t="shared" si="26"/>
        <v>10</v>
      </c>
      <c r="AS75" s="10">
        <v>1</v>
      </c>
      <c r="AU75" s="10">
        <v>2</v>
      </c>
      <c r="AW75" s="7">
        <v>160</v>
      </c>
      <c r="AX75" s="7">
        <v>745</v>
      </c>
      <c r="AY75" s="7">
        <f t="shared" si="8"/>
        <v>4.65625</v>
      </c>
    </row>
    <row r="76" spans="1:51" x14ac:dyDescent="0.3">
      <c r="A76">
        <f>Sheet2!A76</f>
        <v>75</v>
      </c>
      <c r="B76" t="str">
        <f>Sheet2!B76</f>
        <v>Pitesti</v>
      </c>
      <c r="I76" t="str">
        <f>Sheet2!I76</f>
        <v>Calinesti</v>
      </c>
      <c r="AJ76">
        <f>Sheet2!AJ76</f>
        <v>2458</v>
      </c>
      <c r="AK76" s="1">
        <f>Sheet2!AK76</f>
        <v>2</v>
      </c>
      <c r="AL76">
        <f t="shared" si="28"/>
        <v>1147</v>
      </c>
      <c r="AM76" s="4">
        <f t="shared" si="24"/>
        <v>574</v>
      </c>
      <c r="AN76" s="8">
        <f t="shared" si="27"/>
        <v>75</v>
      </c>
      <c r="AO76">
        <f t="shared" si="25"/>
        <v>57</v>
      </c>
      <c r="AP76">
        <f t="shared" si="26"/>
        <v>24</v>
      </c>
      <c r="AS76" s="10">
        <v>1</v>
      </c>
      <c r="AU76" s="10">
        <v>2</v>
      </c>
      <c r="AW76" s="7">
        <v>76</v>
      </c>
      <c r="AX76" s="7">
        <v>578</v>
      </c>
      <c r="AY76" s="7">
        <f t="shared" si="8"/>
        <v>7.6052631578947372</v>
      </c>
    </row>
    <row r="77" spans="1:51" x14ac:dyDescent="0.3">
      <c r="A77">
        <f>Sheet2!A77</f>
        <v>76</v>
      </c>
      <c r="B77" t="str">
        <f>Sheet2!B77</f>
        <v>Pitesti</v>
      </c>
      <c r="I77" t="str">
        <f>Sheet2!I77</f>
        <v>Calinesti</v>
      </c>
      <c r="AJ77">
        <f>Sheet2!AJ77</f>
        <v>2458</v>
      </c>
      <c r="AK77" s="1">
        <f>Sheet2!AK77</f>
        <v>2</v>
      </c>
      <c r="AL77">
        <f t="shared" si="28"/>
        <v>1147</v>
      </c>
      <c r="AM77" s="4">
        <f t="shared" si="24"/>
        <v>574</v>
      </c>
      <c r="AN77" s="8">
        <f t="shared" si="27"/>
        <v>76</v>
      </c>
      <c r="AO77">
        <f t="shared" si="25"/>
        <v>57</v>
      </c>
      <c r="AP77">
        <f t="shared" si="26"/>
        <v>24</v>
      </c>
      <c r="AS77" s="10">
        <v>1</v>
      </c>
      <c r="AU77" s="10">
        <v>3</v>
      </c>
      <c r="AW77" s="7">
        <v>50</v>
      </c>
      <c r="AX77" s="7">
        <v>780</v>
      </c>
      <c r="AY77" s="7">
        <f t="shared" si="8"/>
        <v>15.6</v>
      </c>
    </row>
    <row r="78" spans="1:51" x14ac:dyDescent="0.3">
      <c r="A78">
        <f>Sheet2!A78</f>
        <v>77</v>
      </c>
      <c r="B78" t="str">
        <f>Sheet2!B78</f>
        <v>Pitesti</v>
      </c>
      <c r="I78" t="str">
        <f>Sheet2!I78</f>
        <v>Priboieni</v>
      </c>
      <c r="AJ78">
        <f>Sheet2!AJ78</f>
        <v>3618</v>
      </c>
      <c r="AK78" s="1">
        <f>Sheet2!AK78</f>
        <v>4</v>
      </c>
      <c r="AL78">
        <f t="shared" si="28"/>
        <v>1689</v>
      </c>
      <c r="AM78" s="4">
        <f t="shared" si="24"/>
        <v>422</v>
      </c>
      <c r="AN78" s="8">
        <f t="shared" si="27"/>
        <v>77</v>
      </c>
      <c r="AO78">
        <f t="shared" si="25"/>
        <v>42</v>
      </c>
      <c r="AP78">
        <f t="shared" si="26"/>
        <v>18</v>
      </c>
      <c r="AS78" s="10">
        <v>1</v>
      </c>
      <c r="AU78" s="10">
        <v>2</v>
      </c>
      <c r="AW78" s="7">
        <v>84</v>
      </c>
      <c r="AX78" s="7">
        <v>592</v>
      </c>
      <c r="AY78" s="7">
        <f t="shared" si="8"/>
        <v>7.0476190476190474</v>
      </c>
    </row>
    <row r="79" spans="1:51" x14ac:dyDescent="0.3">
      <c r="A79">
        <f>Sheet2!A79</f>
        <v>78</v>
      </c>
      <c r="B79" t="str">
        <f>Sheet2!B79</f>
        <v>Pitesti</v>
      </c>
      <c r="I79" t="str">
        <f>Sheet2!I79</f>
        <v>Leordeni</v>
      </c>
      <c r="AJ79">
        <f>Sheet2!AJ79</f>
        <v>3856</v>
      </c>
      <c r="AK79" s="1">
        <f>Sheet2!AK79</f>
        <v>4</v>
      </c>
      <c r="AL79">
        <f t="shared" si="28"/>
        <v>1800</v>
      </c>
      <c r="AM79" s="4">
        <f t="shared" si="24"/>
        <v>450</v>
      </c>
      <c r="AN79" s="8">
        <f t="shared" si="27"/>
        <v>78</v>
      </c>
      <c r="AO79">
        <f t="shared" si="25"/>
        <v>45</v>
      </c>
      <c r="AP79">
        <f t="shared" si="26"/>
        <v>19</v>
      </c>
      <c r="AS79" s="10">
        <v>1</v>
      </c>
      <c r="AU79" s="10">
        <v>1</v>
      </c>
      <c r="AW79" s="7">
        <v>92</v>
      </c>
      <c r="AX79" s="7">
        <v>476</v>
      </c>
      <c r="AY79" s="7">
        <f t="shared" si="8"/>
        <v>5.1739130434782608</v>
      </c>
    </row>
    <row r="80" spans="1:51" x14ac:dyDescent="0.3">
      <c r="A80">
        <f>Sheet2!A80</f>
        <v>79</v>
      </c>
      <c r="B80" t="str">
        <f>Sheet2!B80</f>
        <v>Pitesti</v>
      </c>
      <c r="I80" t="str">
        <f>Sheet2!I80</f>
        <v>Topoloveni</v>
      </c>
      <c r="AJ80">
        <f>Sheet2!AJ80</f>
        <v>3470</v>
      </c>
      <c r="AK80" s="1">
        <f>Sheet2!AK80</f>
        <v>3</v>
      </c>
      <c r="AL80">
        <f t="shared" si="28"/>
        <v>1620</v>
      </c>
      <c r="AM80" s="4">
        <f t="shared" si="24"/>
        <v>540</v>
      </c>
      <c r="AN80" s="8">
        <f t="shared" si="27"/>
        <v>79</v>
      </c>
      <c r="AO80">
        <f t="shared" si="25"/>
        <v>54</v>
      </c>
      <c r="AP80">
        <f t="shared" si="26"/>
        <v>23</v>
      </c>
      <c r="AS80" s="10">
        <v>5</v>
      </c>
      <c r="AU80" s="10">
        <v>28</v>
      </c>
      <c r="AW80" s="7">
        <v>58</v>
      </c>
      <c r="AX80" s="7">
        <v>1099</v>
      </c>
      <c r="AY80" s="7">
        <f t="shared" si="8"/>
        <v>18.948275862068964</v>
      </c>
    </row>
    <row r="81" spans="1:51" x14ac:dyDescent="0.3">
      <c r="A81">
        <f>Sheet2!A81</f>
        <v>80</v>
      </c>
      <c r="B81" t="str">
        <f>Sheet2!B81</f>
        <v>Topoloveni</v>
      </c>
      <c r="I81" t="str">
        <f>Sheet2!I81</f>
        <v>Leordeni</v>
      </c>
      <c r="AJ81">
        <f>Sheet2!AJ81</f>
        <v>182</v>
      </c>
      <c r="AK81" s="1">
        <f>Sheet2!AK81</f>
        <v>1</v>
      </c>
      <c r="AL81">
        <f t="shared" si="28"/>
        <v>85</v>
      </c>
      <c r="AM81" s="4">
        <f t="shared" si="24"/>
        <v>85</v>
      </c>
      <c r="AN81" s="8">
        <f t="shared" si="27"/>
        <v>80</v>
      </c>
      <c r="AO81">
        <f t="shared" si="25"/>
        <v>8</v>
      </c>
      <c r="AP81">
        <f t="shared" si="26"/>
        <v>3</v>
      </c>
      <c r="AS81" s="10">
        <v>1</v>
      </c>
      <c r="AU81" s="10">
        <v>11</v>
      </c>
      <c r="AW81" s="7">
        <v>34</v>
      </c>
      <c r="AX81" s="7">
        <v>877</v>
      </c>
      <c r="AY81" s="7">
        <f t="shared" si="8"/>
        <v>25.794117647058822</v>
      </c>
    </row>
    <row r="82" spans="1:51" x14ac:dyDescent="0.3">
      <c r="A82">
        <f>Sheet2!A82</f>
        <v>81</v>
      </c>
      <c r="B82" t="str">
        <f>Sheet2!B82</f>
        <v>Topoloveni</v>
      </c>
      <c r="I82" t="str">
        <f>Sheet2!I82</f>
        <v>Bogati</v>
      </c>
      <c r="AJ82">
        <f>Sheet2!AJ82</f>
        <v>220</v>
      </c>
      <c r="AK82" s="1">
        <f>Sheet2!AK82</f>
        <v>2</v>
      </c>
      <c r="AL82">
        <f t="shared" si="28"/>
        <v>103</v>
      </c>
      <c r="AM82" s="4">
        <f t="shared" si="24"/>
        <v>52</v>
      </c>
      <c r="AN82" s="8">
        <f t="shared" si="27"/>
        <v>81</v>
      </c>
      <c r="AO82">
        <f t="shared" si="25"/>
        <v>5</v>
      </c>
      <c r="AP82">
        <f t="shared" si="26"/>
        <v>2</v>
      </c>
      <c r="AS82" s="10">
        <v>3</v>
      </c>
      <c r="AU82" s="10">
        <v>22</v>
      </c>
      <c r="AW82" s="7">
        <v>56</v>
      </c>
      <c r="AX82" s="7">
        <v>853</v>
      </c>
      <c r="AY82" s="7">
        <f t="shared" si="8"/>
        <v>15.232142857142858</v>
      </c>
    </row>
    <row r="83" spans="1:51" x14ac:dyDescent="0.3">
      <c r="A83">
        <f>Sheet2!A83</f>
        <v>82</v>
      </c>
      <c r="B83" t="str">
        <f>Sheet2!B83</f>
        <v>Topoloveni</v>
      </c>
      <c r="I83" t="str">
        <f>Sheet2!I83</f>
        <v>Botesti</v>
      </c>
      <c r="AJ83">
        <f>Sheet2!AJ83</f>
        <v>64</v>
      </c>
      <c r="AK83" s="1">
        <f>Sheet2!AK83</f>
        <v>4</v>
      </c>
      <c r="AL83">
        <f t="shared" si="28"/>
        <v>30</v>
      </c>
      <c r="AM83" s="4">
        <f t="shared" si="24"/>
        <v>8</v>
      </c>
      <c r="AN83" s="8">
        <f t="shared" si="27"/>
        <v>82</v>
      </c>
      <c r="AO83">
        <f t="shared" si="25"/>
        <v>1</v>
      </c>
      <c r="AP83">
        <f t="shared" si="26"/>
        <v>1</v>
      </c>
      <c r="AS83" s="10">
        <v>1</v>
      </c>
      <c r="AU83" s="10">
        <v>3</v>
      </c>
      <c r="AW83" s="7">
        <v>100</v>
      </c>
      <c r="AX83" s="7">
        <v>810</v>
      </c>
      <c r="AY83" s="7">
        <f t="shared" si="8"/>
        <v>8.1</v>
      </c>
    </row>
    <row r="84" spans="1:51" x14ac:dyDescent="0.3">
      <c r="A84">
        <f>Sheet2!A84</f>
        <v>83</v>
      </c>
      <c r="B84" t="str">
        <f>Sheet2!B84</f>
        <v>Topoloveni</v>
      </c>
      <c r="I84" t="str">
        <f>Sheet2!I84</f>
        <v>Priboieni</v>
      </c>
      <c r="AJ84">
        <f>Sheet2!AJ84</f>
        <v>36</v>
      </c>
      <c r="AK84" s="1">
        <f>Sheet2!AK84</f>
        <v>1</v>
      </c>
      <c r="AL84">
        <f t="shared" si="28"/>
        <v>17</v>
      </c>
      <c r="AM84" s="4">
        <f t="shared" si="24"/>
        <v>17</v>
      </c>
      <c r="AN84" s="8">
        <f t="shared" si="27"/>
        <v>83</v>
      </c>
      <c r="AO84">
        <f t="shared" si="25"/>
        <v>1</v>
      </c>
      <c r="AP84">
        <f t="shared" si="26"/>
        <v>1</v>
      </c>
      <c r="AS84" s="10">
        <v>1</v>
      </c>
      <c r="AU84" s="10">
        <v>13</v>
      </c>
      <c r="AW84" s="7">
        <v>24</v>
      </c>
      <c r="AX84" s="7">
        <v>762</v>
      </c>
      <c r="AY84" s="7">
        <f t="shared" si="8"/>
        <v>31.75</v>
      </c>
    </row>
    <row r="85" spans="1:51" x14ac:dyDescent="0.3">
      <c r="A85">
        <f>Sheet2!A85</f>
        <v>84</v>
      </c>
      <c r="B85" t="str">
        <f>Sheet2!B85</f>
        <v>Topoloveni</v>
      </c>
      <c r="I85" t="str">
        <f>Sheet2!I85</f>
        <v>Ratesti</v>
      </c>
      <c r="AJ85">
        <f>Sheet2!AJ85</f>
        <v>362</v>
      </c>
      <c r="AK85" s="1">
        <f>Sheet2!AK85</f>
        <v>3</v>
      </c>
      <c r="AL85">
        <f t="shared" si="28"/>
        <v>169</v>
      </c>
      <c r="AM85" s="4">
        <f t="shared" si="24"/>
        <v>56</v>
      </c>
      <c r="AN85" s="8">
        <f t="shared" si="27"/>
        <v>84</v>
      </c>
      <c r="AO85">
        <f t="shared" si="25"/>
        <v>5</v>
      </c>
      <c r="AP85">
        <f t="shared" si="26"/>
        <v>2</v>
      </c>
      <c r="AS85" s="10">
        <v>1</v>
      </c>
      <c r="AU85" s="10">
        <v>4</v>
      </c>
      <c r="AW85" s="7">
        <v>38</v>
      </c>
      <c r="AX85" s="7">
        <v>814</v>
      </c>
      <c r="AY85" s="7">
        <f t="shared" si="8"/>
        <v>21.421052631578949</v>
      </c>
    </row>
    <row r="86" spans="1:51" x14ac:dyDescent="0.3">
      <c r="AJ86" s="16">
        <f>SUM(AJ2:AJ85)</f>
        <v>62620</v>
      </c>
      <c r="AL86" s="16">
        <f>SUM(AL2:AL85)</f>
        <v>29230</v>
      </c>
      <c r="AO86" s="16">
        <f>SUM(AO2:AO85)</f>
        <v>883</v>
      </c>
      <c r="AP86" s="16">
        <f>SUM(AP2:AP85)</f>
        <v>377</v>
      </c>
      <c r="AS86" s="16">
        <f>SUM(AS2:AS85)</f>
        <v>128</v>
      </c>
      <c r="AU86" s="16">
        <f>SUM(AU2:AU85)</f>
        <v>623.5</v>
      </c>
    </row>
    <row r="88" spans="1:51" x14ac:dyDescent="0.3">
      <c r="AJ88" s="17">
        <f>Sheet2!AJ88</f>
        <v>29228</v>
      </c>
      <c r="AL88">
        <f>AJ88/AJ86</f>
        <v>0.46675183647396995</v>
      </c>
    </row>
  </sheetData>
  <mergeCells count="2">
    <mergeCell ref="J1:X1"/>
    <mergeCell ref="C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M88"/>
  <sheetViews>
    <sheetView tabSelected="1" zoomScale="80" zoomScaleNormal="80" workbookViewId="0">
      <pane xSplit="35" ySplit="1" topLeftCell="AJ21" activePane="bottomRight" state="frozen"/>
      <selection pane="topRight" activeCell="AJ1" sqref="AJ1"/>
      <selection pane="bottomLeft" activeCell="A2" sqref="A2"/>
      <selection pane="bottomRight" activeCell="BB53" sqref="BB53"/>
    </sheetView>
  </sheetViews>
  <sheetFormatPr defaultRowHeight="14.4" x14ac:dyDescent="0.3"/>
  <cols>
    <col min="1" max="1" width="10.6640625" customWidth="1"/>
    <col min="2" max="2" width="15.6640625" bestFit="1" customWidth="1"/>
    <col min="3" max="8" width="2.88671875" customWidth="1"/>
    <col min="9" max="9" width="19.6640625" bestFit="1" customWidth="1"/>
    <col min="10" max="35" width="0" hidden="1" customWidth="1"/>
    <col min="38" max="38" width="9.109375"/>
    <col min="41" max="42" width="9.109375"/>
    <col min="43" max="44" width="9.109375" customWidth="1"/>
    <col min="45" max="45" width="9.109375"/>
    <col min="46" max="46" width="9.109375" customWidth="1"/>
    <col min="48" max="48" width="9.109375" customWidth="1"/>
    <col min="51" max="51" width="9.109375" customWidth="1"/>
    <col min="52" max="52" width="9.109375"/>
    <col min="53" max="53" width="9.109375" customWidth="1"/>
    <col min="54" max="54" width="14.6640625" bestFit="1" customWidth="1"/>
    <col min="55" max="56" width="9.109375"/>
    <col min="57" max="60" width="9.109375" customWidth="1"/>
    <col min="62" max="64" width="9.109375" customWidth="1"/>
    <col min="67" max="67" width="9.109375" customWidth="1"/>
    <col min="69" max="70" width="9.109375" customWidth="1"/>
  </cols>
  <sheetData>
    <row r="1" spans="1:65" x14ac:dyDescent="0.3">
      <c r="A1" s="2" t="s">
        <v>0</v>
      </c>
      <c r="B1" s="2" t="s">
        <v>1</v>
      </c>
      <c r="C1" s="18" t="s">
        <v>2</v>
      </c>
      <c r="D1" s="18"/>
      <c r="E1" s="18"/>
      <c r="F1" s="18"/>
      <c r="G1" s="18"/>
      <c r="H1" s="18"/>
      <c r="I1" s="2" t="s">
        <v>3</v>
      </c>
      <c r="J1" s="18" t="s">
        <v>4</v>
      </c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 t="s">
        <v>5</v>
      </c>
      <c r="AK1" t="s">
        <v>6</v>
      </c>
      <c r="AL1" t="s">
        <v>32</v>
      </c>
      <c r="AM1" s="2" t="s">
        <v>9</v>
      </c>
      <c r="AN1" s="3" t="s">
        <v>8</v>
      </c>
      <c r="AO1" t="s">
        <v>10</v>
      </c>
      <c r="AP1" t="s">
        <v>11</v>
      </c>
      <c r="AS1" t="s">
        <v>30</v>
      </c>
      <c r="AU1" t="s">
        <v>31</v>
      </c>
      <c r="AV1" s="7"/>
      <c r="AW1" s="7" t="s">
        <v>12</v>
      </c>
      <c r="AX1" s="7" t="s">
        <v>13</v>
      </c>
      <c r="AY1" s="7"/>
      <c r="AZ1" s="7"/>
      <c r="BA1" s="7"/>
      <c r="BB1" s="7"/>
      <c r="BH1" s="7"/>
      <c r="BI1" s="7"/>
      <c r="BJ1" s="7"/>
      <c r="BK1" s="7"/>
      <c r="BL1" s="7"/>
      <c r="BM1" s="7"/>
    </row>
    <row r="2" spans="1:65" x14ac:dyDescent="0.3">
      <c r="A2">
        <f>Sheet3!A2</f>
        <v>1</v>
      </c>
      <c r="B2" t="str">
        <f>Sheet3!B2</f>
        <v>Campulung</v>
      </c>
      <c r="I2" t="str">
        <f>Sheet3!I2</f>
        <v>Dambovicioara</v>
      </c>
      <c r="AJ2">
        <f>Sheet3!AJ2</f>
        <v>488</v>
      </c>
      <c r="AK2" s="1">
        <f>Sheet3!AK2</f>
        <v>4</v>
      </c>
      <c r="AL2">
        <f>ROUND(AJ2*$AL$88,0)</f>
        <v>228</v>
      </c>
      <c r="AM2" s="4">
        <f>ROUND(AL2/AK2,0)</f>
        <v>57</v>
      </c>
      <c r="AN2" s="8">
        <f>A2</f>
        <v>1</v>
      </c>
      <c r="AO2">
        <f>IF(ROUNDDOWN(AM2/10,0)=0,1,ROUNDDOWN(AM2/10,0))</f>
        <v>5</v>
      </c>
      <c r="AP2">
        <f>IF(ROUNDDOWN(AM2/23,0)=0,1,ROUNDDOWN(AM2/23,0))</f>
        <v>2</v>
      </c>
      <c r="AS2" s="11">
        <f>Sheet3!AS2</f>
        <v>1</v>
      </c>
      <c r="AU2" s="10">
        <f>Sheet3!AU2</f>
        <v>2</v>
      </c>
      <c r="AV2" s="7"/>
      <c r="AW2" s="7">
        <f>Sheet3!AW2</f>
        <v>100</v>
      </c>
      <c r="AX2" s="7">
        <f>Sheet3!AX2</f>
        <v>640</v>
      </c>
      <c r="AY2" s="7"/>
      <c r="AZ2" s="7">
        <f>AX2/AW2</f>
        <v>6.4</v>
      </c>
      <c r="BA2" s="7"/>
      <c r="BB2" s="7" t="s">
        <v>150</v>
      </c>
      <c r="BH2" s="7"/>
      <c r="BJ2" s="7"/>
      <c r="BK2" s="7"/>
      <c r="BM2" s="7"/>
    </row>
    <row r="3" spans="1:65" x14ac:dyDescent="0.3">
      <c r="A3">
        <f>Sheet3!A3</f>
        <v>2</v>
      </c>
      <c r="B3" t="str">
        <f>Sheet3!B3</f>
        <v>Campulung</v>
      </c>
      <c r="I3" t="str">
        <f>Sheet3!I3</f>
        <v>Rucar</v>
      </c>
      <c r="AJ3">
        <f>Sheet3!AJ3</f>
        <v>482</v>
      </c>
      <c r="AK3" s="1">
        <f>Sheet3!AK3</f>
        <v>3</v>
      </c>
      <c r="AL3">
        <f>ROUND(AJ3*$AL$88,0)</f>
        <v>225</v>
      </c>
      <c r="AM3" s="4">
        <f>ROUND(AL3/AK3,0)</f>
        <v>75</v>
      </c>
      <c r="AN3" s="8">
        <f t="shared" ref="AN3:AN62" si="0">A3</f>
        <v>2</v>
      </c>
      <c r="AO3">
        <f t="shared" ref="AO3:AO31" si="1">IF(ROUNDDOWN(AM3/10,0)=0,1,ROUNDDOWN(AM3/10,0))</f>
        <v>7</v>
      </c>
      <c r="AP3">
        <f t="shared" ref="AP3:AP31" si="2">IF(ROUNDDOWN(AM3/23,0)=0,1,ROUNDDOWN(AM3/23,0))</f>
        <v>3</v>
      </c>
      <c r="AS3" s="11">
        <f>Sheet3!AS3</f>
        <v>1</v>
      </c>
      <c r="AU3" s="10">
        <f>Sheet3!AU3</f>
        <v>4</v>
      </c>
      <c r="AV3" s="7"/>
      <c r="AW3" s="7">
        <f>Sheet3!AW3</f>
        <v>138</v>
      </c>
      <c r="AX3" s="7">
        <f>Sheet3!AX3</f>
        <v>759</v>
      </c>
      <c r="AY3" s="7"/>
      <c r="AZ3" s="7">
        <f t="shared" ref="AZ3:AZ60" si="3">AX3/AW3</f>
        <v>5.5</v>
      </c>
      <c r="BA3" s="7"/>
      <c r="BB3" s="7" t="s">
        <v>40</v>
      </c>
      <c r="BH3" s="7"/>
      <c r="BJ3" s="7"/>
      <c r="BK3" s="7"/>
      <c r="BM3" s="7"/>
    </row>
    <row r="4" spans="1:65" x14ac:dyDescent="0.3">
      <c r="A4">
        <f>Sheet3!A4</f>
        <v>3</v>
      </c>
      <c r="B4" t="str">
        <f>Sheet3!B4</f>
        <v>Campulung</v>
      </c>
      <c r="I4" t="str">
        <f>Sheet3!I4</f>
        <v>Leresti</v>
      </c>
      <c r="AJ4">
        <f>Sheet3!AJ4</f>
        <v>170</v>
      </c>
      <c r="AK4" s="1">
        <f>Sheet3!AK4</f>
        <v>1</v>
      </c>
      <c r="AL4">
        <f>ROUND(AJ4*$AL$88,0)</f>
        <v>79</v>
      </c>
      <c r="AM4" s="4">
        <f t="shared" ref="AM4:AM40" si="4">ROUND(AL4/AK4,0)</f>
        <v>79</v>
      </c>
      <c r="AN4" s="8">
        <f t="shared" si="0"/>
        <v>3</v>
      </c>
      <c r="AO4">
        <f t="shared" si="1"/>
        <v>7</v>
      </c>
      <c r="AP4">
        <f t="shared" si="2"/>
        <v>3</v>
      </c>
      <c r="AR4" s="5"/>
      <c r="AS4" s="11">
        <f>Sheet3!AS4</f>
        <v>2</v>
      </c>
      <c r="AU4" s="10">
        <v>12</v>
      </c>
      <c r="AV4" s="7"/>
      <c r="AW4" s="7">
        <f>Sheet3!AW4</f>
        <v>40</v>
      </c>
      <c r="AX4" s="7">
        <f>Sheet3!AX4</f>
        <v>770</v>
      </c>
      <c r="AY4" s="7"/>
      <c r="AZ4" s="7">
        <f t="shared" si="3"/>
        <v>19.25</v>
      </c>
      <c r="BA4" s="7"/>
      <c r="BB4" s="7" t="s">
        <v>163</v>
      </c>
      <c r="BH4" s="7"/>
      <c r="BJ4" s="7"/>
      <c r="BK4" s="7"/>
      <c r="BM4" s="7"/>
    </row>
    <row r="5" spans="1:65" x14ac:dyDescent="0.3">
      <c r="A5">
        <f>Sheet3!A5</f>
        <v>4</v>
      </c>
      <c r="B5" t="str">
        <f>Sheet3!B5</f>
        <v>Campulung</v>
      </c>
      <c r="I5" t="str">
        <f>Sheet3!I5</f>
        <v>Albestii de Muscel</v>
      </c>
      <c r="AJ5">
        <f>Sheet3!AJ5</f>
        <v>284</v>
      </c>
      <c r="AK5" s="1">
        <f>Sheet3!AK5</f>
        <v>2</v>
      </c>
      <c r="AL5">
        <f>ROUND(AJ5*$AL$88,0)</f>
        <v>133</v>
      </c>
      <c r="AM5" s="4">
        <f t="shared" si="4"/>
        <v>67</v>
      </c>
      <c r="AN5" s="8">
        <f t="shared" si="0"/>
        <v>4</v>
      </c>
      <c r="AO5">
        <f t="shared" si="1"/>
        <v>6</v>
      </c>
      <c r="AP5">
        <f t="shared" si="2"/>
        <v>2</v>
      </c>
      <c r="AS5" s="11">
        <f>Sheet3!AS5</f>
        <v>1</v>
      </c>
      <c r="AU5" s="10">
        <f>Sheet3!AU5</f>
        <v>3</v>
      </c>
      <c r="AV5" s="7"/>
      <c r="AW5" s="7">
        <f>Sheet3!AW5</f>
        <v>52</v>
      </c>
      <c r="AX5" s="7">
        <f>Sheet3!AX5</f>
        <v>701</v>
      </c>
      <c r="AY5" s="7"/>
      <c r="AZ5" s="7">
        <f t="shared" si="3"/>
        <v>13.48076923076923</v>
      </c>
      <c r="BA5" s="7"/>
      <c r="BB5" s="7" t="s">
        <v>151</v>
      </c>
      <c r="BH5" s="7"/>
      <c r="BJ5" s="7"/>
      <c r="BK5" s="7"/>
      <c r="BM5" s="7"/>
    </row>
    <row r="6" spans="1:65" x14ac:dyDescent="0.3">
      <c r="A6">
        <f>Sheet3!A6</f>
        <v>5</v>
      </c>
      <c r="B6" t="str">
        <f>Sheet3!B6</f>
        <v>Campulung</v>
      </c>
      <c r="I6" t="str">
        <f>Sheet3!I6</f>
        <v>Bughea de Jos</v>
      </c>
      <c r="AJ6">
        <f>Sheet3!AJ6</f>
        <v>198</v>
      </c>
      <c r="AK6" s="1">
        <f>Sheet3!AK6</f>
        <v>1</v>
      </c>
      <c r="AL6">
        <f>ROUND(AJ6*$AL$88,0)</f>
        <v>92</v>
      </c>
      <c r="AM6" s="4">
        <f t="shared" si="4"/>
        <v>92</v>
      </c>
      <c r="AN6" s="8">
        <f t="shared" si="0"/>
        <v>5</v>
      </c>
      <c r="AO6">
        <f t="shared" si="1"/>
        <v>9</v>
      </c>
      <c r="AP6">
        <f t="shared" si="2"/>
        <v>4</v>
      </c>
      <c r="AR6" s="5"/>
      <c r="AS6" s="11">
        <f>Sheet3!AS6</f>
        <v>1</v>
      </c>
      <c r="AU6" s="10">
        <f>Sheet3!AU6</f>
        <v>7</v>
      </c>
      <c r="AV6" s="7"/>
      <c r="AW6" s="7">
        <f>Sheet3!AW6</f>
        <v>56</v>
      </c>
      <c r="AX6" s="7">
        <f>Sheet3!AX6</f>
        <v>808</v>
      </c>
      <c r="AY6" s="7"/>
      <c r="AZ6" s="7">
        <f t="shared" si="3"/>
        <v>14.428571428571429</v>
      </c>
      <c r="BA6" s="7"/>
      <c r="BB6" s="7" t="s">
        <v>152</v>
      </c>
      <c r="BH6" s="7"/>
      <c r="BJ6" s="7"/>
      <c r="BK6" s="7"/>
      <c r="BM6" s="7"/>
    </row>
    <row r="7" spans="1:65" x14ac:dyDescent="0.3">
      <c r="A7">
        <f>Sheet3!A7</f>
        <v>6</v>
      </c>
      <c r="B7" t="str">
        <f>Sheet3!B7</f>
        <v>Campulung</v>
      </c>
      <c r="I7" t="str">
        <f>Sheet3!I7</f>
        <v>Bughea de Sus</v>
      </c>
      <c r="AJ7">
        <f>Sheet3!AJ7</f>
        <v>268</v>
      </c>
      <c r="AK7" s="1">
        <f>Sheet3!AK7</f>
        <v>1</v>
      </c>
      <c r="AL7">
        <f>ROUND(AJ7*$AL$88,0)</f>
        <v>125</v>
      </c>
      <c r="AM7" s="4">
        <f t="shared" si="4"/>
        <v>125</v>
      </c>
      <c r="AN7" s="8">
        <f t="shared" si="0"/>
        <v>6</v>
      </c>
      <c r="AO7">
        <f t="shared" si="1"/>
        <v>12</v>
      </c>
      <c r="AP7">
        <f t="shared" si="2"/>
        <v>5</v>
      </c>
      <c r="AR7" s="5"/>
      <c r="AS7" s="11">
        <f>Sheet3!AS7</f>
        <v>1</v>
      </c>
      <c r="AU7" s="10">
        <f>Sheet3!AU7</f>
        <v>7</v>
      </c>
      <c r="AV7" s="7"/>
      <c r="AW7" s="7">
        <f>Sheet3!AW7</f>
        <v>26</v>
      </c>
      <c r="AX7" s="7">
        <f>Sheet3!AX7</f>
        <v>763</v>
      </c>
      <c r="AY7" s="7"/>
      <c r="AZ7" s="7">
        <f t="shared" si="3"/>
        <v>29.346153846153847</v>
      </c>
      <c r="BA7" s="7"/>
      <c r="BB7" s="7" t="s">
        <v>153</v>
      </c>
      <c r="BH7" s="7"/>
      <c r="BJ7" s="7"/>
      <c r="BK7" s="7"/>
      <c r="BM7" s="7"/>
    </row>
    <row r="8" spans="1:65" x14ac:dyDescent="0.3">
      <c r="A8">
        <f>Sheet3!A8</f>
        <v>7</v>
      </c>
      <c r="B8" t="str">
        <f>Sheet3!B8</f>
        <v>Campulung</v>
      </c>
      <c r="I8" t="str">
        <f>Sheet3!I8</f>
        <v>Vulturesti</v>
      </c>
      <c r="AJ8">
        <f>Sheet3!AJ8</f>
        <v>548</v>
      </c>
      <c r="AK8" s="1">
        <f>Sheet3!AK8</f>
        <v>5</v>
      </c>
      <c r="AL8">
        <f>ROUND(AJ8*$AL$88,0)</f>
        <v>256</v>
      </c>
      <c r="AM8" s="4">
        <f t="shared" si="4"/>
        <v>51</v>
      </c>
      <c r="AN8" s="8">
        <f t="shared" si="0"/>
        <v>7</v>
      </c>
      <c r="AO8">
        <f t="shared" si="1"/>
        <v>5</v>
      </c>
      <c r="AP8">
        <f t="shared" si="2"/>
        <v>2</v>
      </c>
      <c r="AR8" s="6"/>
      <c r="AS8" s="11">
        <f>Sheet3!AS8</f>
        <v>3</v>
      </c>
      <c r="AU8" s="10">
        <f>Sheet3!AU8</f>
        <v>7</v>
      </c>
      <c r="AV8" s="7"/>
      <c r="AW8" s="7">
        <f>Sheet3!AW8</f>
        <v>106</v>
      </c>
      <c r="AX8" s="7">
        <f>Sheet3!AX8</f>
        <v>878</v>
      </c>
      <c r="AY8" s="7"/>
      <c r="AZ8" s="7">
        <f t="shared" si="3"/>
        <v>8.2830188679245289</v>
      </c>
      <c r="BA8" s="7"/>
      <c r="BB8" s="7" t="s">
        <v>164</v>
      </c>
      <c r="BH8" s="7"/>
      <c r="BJ8" s="7"/>
      <c r="BK8" s="7"/>
      <c r="BM8" s="7"/>
    </row>
    <row r="9" spans="1:65" x14ac:dyDescent="0.3">
      <c r="A9">
        <f>Sheet3!A9</f>
        <v>8</v>
      </c>
      <c r="B9" t="str">
        <f>Sheet3!B9</f>
        <v>Campulung</v>
      </c>
      <c r="I9" t="str">
        <f>Sheet3!I9</f>
        <v>Cetateni</v>
      </c>
      <c r="AJ9">
        <f>Sheet3!AJ9</f>
        <v>472</v>
      </c>
      <c r="AK9" s="1">
        <f>Sheet3!AK9</f>
        <v>3</v>
      </c>
      <c r="AL9">
        <f>ROUND(AJ9*$AL$88,0)</f>
        <v>220</v>
      </c>
      <c r="AM9" s="4">
        <f t="shared" si="4"/>
        <v>73</v>
      </c>
      <c r="AN9" s="8">
        <f t="shared" si="0"/>
        <v>8</v>
      </c>
      <c r="AO9">
        <f t="shared" si="1"/>
        <v>7</v>
      </c>
      <c r="AP9">
        <f t="shared" si="2"/>
        <v>3</v>
      </c>
      <c r="AR9" s="6"/>
      <c r="AS9" s="11">
        <f>Sheet3!AS9</f>
        <v>1</v>
      </c>
      <c r="AU9" s="10">
        <f>Sheet3!AU9</f>
        <v>4</v>
      </c>
      <c r="AV9" s="7"/>
      <c r="AW9" s="7">
        <f>Sheet3!AW9</f>
        <v>120</v>
      </c>
      <c r="AX9" s="7">
        <f>Sheet3!AX9</f>
        <v>675</v>
      </c>
      <c r="AY9" s="7"/>
      <c r="AZ9" s="7">
        <f t="shared" si="3"/>
        <v>5.625</v>
      </c>
      <c r="BA9" s="7"/>
      <c r="BB9" s="7" t="s">
        <v>40</v>
      </c>
    </row>
    <row r="10" spans="1:65" x14ac:dyDescent="0.3">
      <c r="A10">
        <f>Sheet3!A10</f>
        <v>9</v>
      </c>
      <c r="B10" t="str">
        <f>Sheet3!B10</f>
        <v>Campulung</v>
      </c>
      <c r="I10" t="str">
        <f>Sheet3!I10</f>
        <v>Stoenesti</v>
      </c>
      <c r="AJ10">
        <f>Sheet3!AJ10</f>
        <v>448</v>
      </c>
      <c r="AK10" s="1">
        <f>Sheet3!AK10</f>
        <v>2</v>
      </c>
      <c r="AL10">
        <f>ROUND(AJ10*$AL$88,0)</f>
        <v>209</v>
      </c>
      <c r="AM10" s="4">
        <f t="shared" si="4"/>
        <v>105</v>
      </c>
      <c r="AN10" s="8">
        <f t="shared" si="0"/>
        <v>9</v>
      </c>
      <c r="AO10">
        <f t="shared" si="1"/>
        <v>10</v>
      </c>
      <c r="AP10">
        <f t="shared" si="2"/>
        <v>4</v>
      </c>
      <c r="AS10" s="11">
        <f>Sheet3!AS10</f>
        <v>1</v>
      </c>
      <c r="AU10" s="10">
        <f>Sheet3!AU10</f>
        <v>3</v>
      </c>
      <c r="AV10" s="7"/>
      <c r="AW10" s="7">
        <f>Sheet3!AW10</f>
        <v>64</v>
      </c>
      <c r="AX10" s="7">
        <f>Sheet3!AX10</f>
        <v>632</v>
      </c>
      <c r="AY10" s="7"/>
      <c r="AZ10" s="7">
        <f t="shared" si="3"/>
        <v>9.875</v>
      </c>
      <c r="BA10" s="7"/>
      <c r="BB10" s="7" t="s">
        <v>142</v>
      </c>
    </row>
    <row r="11" spans="1:65" x14ac:dyDescent="0.3">
      <c r="A11">
        <f>Sheet3!A11</f>
        <v>10</v>
      </c>
      <c r="B11" t="str">
        <f>Sheet3!B11</f>
        <v>Campulung</v>
      </c>
      <c r="I11" t="str">
        <f>Sheet3!I11</f>
        <v>Mioarele</v>
      </c>
      <c r="AJ11">
        <f>Sheet3!AJ11</f>
        <v>98</v>
      </c>
      <c r="AK11" s="1">
        <f>Sheet3!AK11</f>
        <v>1</v>
      </c>
      <c r="AL11">
        <f>ROUND(AJ11*$AL$88,0)</f>
        <v>46</v>
      </c>
      <c r="AM11" s="4">
        <f t="shared" si="4"/>
        <v>46</v>
      </c>
      <c r="AN11" s="8">
        <f t="shared" si="0"/>
        <v>10</v>
      </c>
      <c r="AO11">
        <f t="shared" si="1"/>
        <v>4</v>
      </c>
      <c r="AP11">
        <f t="shared" si="2"/>
        <v>2</v>
      </c>
      <c r="AS11" s="11">
        <f>Sheet3!AS11</f>
        <v>1</v>
      </c>
      <c r="AU11" s="10">
        <f>Sheet3!AU11</f>
        <v>2</v>
      </c>
      <c r="AV11" s="7"/>
      <c r="AW11" s="7">
        <f>Sheet3!AW11</f>
        <v>28</v>
      </c>
      <c r="AX11" s="7">
        <f>Sheet3!AX11</f>
        <v>494</v>
      </c>
      <c r="AY11" s="7"/>
      <c r="AZ11" s="7">
        <f t="shared" si="3"/>
        <v>17.642857142857142</v>
      </c>
      <c r="BA11" s="7"/>
      <c r="BB11" s="7"/>
    </row>
    <row r="12" spans="1:65" x14ac:dyDescent="0.3">
      <c r="A12">
        <f>Sheet3!A12</f>
        <v>11</v>
      </c>
      <c r="B12" t="str">
        <f>Sheet3!B12</f>
        <v>Campulung</v>
      </c>
      <c r="I12" t="str">
        <f>Sheet3!I12</f>
        <v>Pitesti</v>
      </c>
      <c r="AJ12">
        <f>Sheet3!AJ12</f>
        <v>3312</v>
      </c>
      <c r="AK12" s="1">
        <f>Sheet3!AK12</f>
        <v>7</v>
      </c>
      <c r="AL12">
        <f>ROUND(AJ12*$AL$88,0)</f>
        <v>1546</v>
      </c>
      <c r="AM12" s="4">
        <f t="shared" si="4"/>
        <v>221</v>
      </c>
      <c r="AN12" s="8">
        <f t="shared" si="0"/>
        <v>11</v>
      </c>
      <c r="AO12">
        <f t="shared" si="1"/>
        <v>22</v>
      </c>
      <c r="AP12">
        <f t="shared" si="2"/>
        <v>9</v>
      </c>
      <c r="AS12" s="11">
        <f>Sheet3!AS12</f>
        <v>5</v>
      </c>
      <c r="AU12" s="10">
        <f>Sheet3!AU12</f>
        <v>25</v>
      </c>
      <c r="AV12" s="7"/>
      <c r="AW12" s="7">
        <f>Sheet3!AW12</f>
        <v>154</v>
      </c>
      <c r="AX12" s="7">
        <f>Sheet3!AX12</f>
        <v>1067</v>
      </c>
      <c r="AY12" s="7"/>
      <c r="AZ12" s="7">
        <f t="shared" si="3"/>
        <v>6.9285714285714288</v>
      </c>
      <c r="BA12" s="7"/>
      <c r="BB12" s="7" t="s">
        <v>192</v>
      </c>
    </row>
    <row r="13" spans="1:65" x14ac:dyDescent="0.3">
      <c r="A13">
        <f>Sheet3!A13</f>
        <v>12</v>
      </c>
      <c r="B13" t="str">
        <f>Sheet3!B13</f>
        <v>Campulung</v>
      </c>
      <c r="I13" t="str">
        <f>Sheet3!I13</f>
        <v>Godeni</v>
      </c>
      <c r="AJ13">
        <f>Sheet3!AJ13</f>
        <v>52</v>
      </c>
      <c r="AK13" s="1">
        <f>Sheet3!AK13</f>
        <v>1</v>
      </c>
      <c r="AL13">
        <f>ROUND(AJ13*$AL$88,0)</f>
        <v>24</v>
      </c>
      <c r="AM13" s="4">
        <f t="shared" si="4"/>
        <v>24</v>
      </c>
      <c r="AN13" s="8">
        <f t="shared" si="0"/>
        <v>12</v>
      </c>
      <c r="AO13">
        <f t="shared" si="1"/>
        <v>2</v>
      </c>
      <c r="AP13">
        <f t="shared" si="2"/>
        <v>1</v>
      </c>
      <c r="AS13" s="11">
        <f>Sheet3!AS13</f>
        <v>1</v>
      </c>
      <c r="AU13" s="10">
        <f>Sheet3!AU13</f>
        <v>2</v>
      </c>
      <c r="AV13" s="7"/>
      <c r="AW13" s="7">
        <f>Sheet3!AW13</f>
        <v>46</v>
      </c>
      <c r="AX13" s="7">
        <f>Sheet3!AX13</f>
        <v>563</v>
      </c>
      <c r="AY13" s="7"/>
      <c r="AZ13" s="7">
        <f t="shared" si="3"/>
        <v>12.239130434782609</v>
      </c>
      <c r="BA13" s="7"/>
      <c r="BB13" s="7"/>
    </row>
    <row r="14" spans="1:65" x14ac:dyDescent="0.3">
      <c r="A14">
        <f>Sheet3!A14</f>
        <v>13</v>
      </c>
      <c r="B14" t="str">
        <f>Sheet3!B14</f>
        <v>Campulung</v>
      </c>
      <c r="I14" t="str">
        <f>Sheet3!I14</f>
        <v>Godeni</v>
      </c>
      <c r="AJ14">
        <f>Sheet3!AJ14</f>
        <v>52</v>
      </c>
      <c r="AK14" s="1">
        <f>Sheet3!AK14</f>
        <v>1</v>
      </c>
      <c r="AL14">
        <f>ROUND(AJ14*$AL$88,0)</f>
        <v>24</v>
      </c>
      <c r="AM14" s="4">
        <f t="shared" si="4"/>
        <v>24</v>
      </c>
      <c r="AN14" s="8">
        <f t="shared" si="0"/>
        <v>13</v>
      </c>
      <c r="AO14">
        <f t="shared" si="1"/>
        <v>2</v>
      </c>
      <c r="AP14">
        <f t="shared" si="2"/>
        <v>1</v>
      </c>
      <c r="AS14" s="11">
        <f>Sheet3!AS14</f>
        <v>1</v>
      </c>
      <c r="AU14" s="10">
        <f>Sheet3!AU14</f>
        <v>3</v>
      </c>
      <c r="AW14" s="7">
        <f>Sheet3!AW14</f>
        <v>42</v>
      </c>
      <c r="AX14" s="7">
        <f>Sheet3!AX14</f>
        <v>726</v>
      </c>
      <c r="AY14" s="7"/>
      <c r="AZ14" s="7">
        <f t="shared" si="3"/>
        <v>17.285714285714285</v>
      </c>
      <c r="BB14" s="7" t="s">
        <v>165</v>
      </c>
    </row>
    <row r="15" spans="1:65" x14ac:dyDescent="0.3">
      <c r="A15">
        <f>Sheet3!A15</f>
        <v>14</v>
      </c>
      <c r="B15" t="str">
        <f>Sheet3!B15</f>
        <v>Campulung</v>
      </c>
      <c r="I15" t="str">
        <f>Sheet3!I15</f>
        <v>Poienarii de Muscel</v>
      </c>
      <c r="AJ15">
        <f>Sheet3!AJ15</f>
        <v>34</v>
      </c>
      <c r="AK15" s="1">
        <f>Sheet3!AK15</f>
        <v>1</v>
      </c>
      <c r="AL15">
        <f>ROUND(AJ15*$AL$88,0)</f>
        <v>16</v>
      </c>
      <c r="AM15" s="4">
        <f t="shared" si="4"/>
        <v>16</v>
      </c>
      <c r="AN15" s="8">
        <f t="shared" si="0"/>
        <v>14</v>
      </c>
      <c r="AO15">
        <f t="shared" si="1"/>
        <v>1</v>
      </c>
      <c r="AP15">
        <f t="shared" si="2"/>
        <v>1</v>
      </c>
      <c r="AS15" s="11">
        <f>Sheet3!AS15</f>
        <v>1</v>
      </c>
      <c r="AU15" s="10">
        <f>Sheet3!AU15</f>
        <v>7</v>
      </c>
      <c r="AW15" s="7">
        <f>Sheet3!AW15</f>
        <v>46</v>
      </c>
      <c r="AX15" s="7">
        <f>Sheet3!AX15</f>
        <v>743</v>
      </c>
      <c r="AY15" s="7"/>
      <c r="AZ15" s="7">
        <f t="shared" si="3"/>
        <v>16.152173913043477</v>
      </c>
      <c r="BB15" s="7" t="s">
        <v>141</v>
      </c>
    </row>
    <row r="16" spans="1:65" x14ac:dyDescent="0.3">
      <c r="A16">
        <f>Sheet3!A16</f>
        <v>15</v>
      </c>
      <c r="B16" t="str">
        <f>Sheet3!B16</f>
        <v>Campulung</v>
      </c>
      <c r="I16" t="str">
        <f>Sheet3!I16</f>
        <v>Mihaesti</v>
      </c>
      <c r="AJ16">
        <f>Sheet3!AJ16</f>
        <v>226</v>
      </c>
      <c r="AK16" s="1">
        <f>Sheet3!AK16</f>
        <v>2</v>
      </c>
      <c r="AL16">
        <f>ROUND(AJ16*$AL$88,0)</f>
        <v>105</v>
      </c>
      <c r="AM16" s="4">
        <f t="shared" si="4"/>
        <v>53</v>
      </c>
      <c r="AN16" s="8">
        <f t="shared" si="0"/>
        <v>15</v>
      </c>
      <c r="AO16">
        <f t="shared" si="1"/>
        <v>5</v>
      </c>
      <c r="AP16">
        <f t="shared" si="2"/>
        <v>2</v>
      </c>
      <c r="AS16" s="11">
        <f>Sheet3!AS16</f>
        <v>1</v>
      </c>
      <c r="AU16" s="10">
        <f>Sheet3!AU16</f>
        <v>2</v>
      </c>
      <c r="AW16" s="7">
        <f>Sheet3!AW16</f>
        <v>70</v>
      </c>
      <c r="AX16" s="7">
        <f>Sheet3!AX16</f>
        <v>560</v>
      </c>
      <c r="AY16" s="7"/>
      <c r="AZ16" s="7">
        <f t="shared" si="3"/>
        <v>8</v>
      </c>
      <c r="BB16" s="7"/>
    </row>
    <row r="17" spans="1:59" x14ac:dyDescent="0.3">
      <c r="A17">
        <f>Sheet3!A17</f>
        <v>16</v>
      </c>
      <c r="B17" t="str">
        <f>Sheet3!B17</f>
        <v>Campulung</v>
      </c>
      <c r="I17" t="str">
        <f>Sheet3!I17</f>
        <v>Balilesti</v>
      </c>
      <c r="AJ17">
        <f>Sheet3!AJ17</f>
        <v>124</v>
      </c>
      <c r="AK17" s="1">
        <f>Sheet3!AK17</f>
        <v>4</v>
      </c>
      <c r="AL17">
        <f>ROUND(AJ17*$AL$88,0)</f>
        <v>58</v>
      </c>
      <c r="AM17" s="4">
        <f t="shared" si="4"/>
        <v>15</v>
      </c>
      <c r="AN17" s="8">
        <f t="shared" si="0"/>
        <v>16</v>
      </c>
      <c r="AO17">
        <f t="shared" si="1"/>
        <v>1</v>
      </c>
      <c r="AP17">
        <f t="shared" si="2"/>
        <v>1</v>
      </c>
      <c r="AS17" s="11">
        <f>Sheet3!AS17</f>
        <v>1</v>
      </c>
      <c r="AU17" s="10">
        <f>Sheet3!AU17</f>
        <v>2</v>
      </c>
      <c r="AW17" s="7">
        <f>Sheet3!AW17</f>
        <v>130</v>
      </c>
      <c r="AX17" s="7">
        <f>Sheet3!AX17</f>
        <v>725</v>
      </c>
      <c r="AY17" s="7"/>
      <c r="AZ17" s="7">
        <f t="shared" si="3"/>
        <v>5.5769230769230766</v>
      </c>
      <c r="BB17" s="7"/>
    </row>
    <row r="18" spans="1:59" x14ac:dyDescent="0.3">
      <c r="A18">
        <f>Sheet3!A18</f>
        <v>17</v>
      </c>
      <c r="B18" t="str">
        <f>Sheet3!B18</f>
        <v>Campulung</v>
      </c>
      <c r="I18" t="str">
        <f>Sheet3!I18</f>
        <v>Stalpeni</v>
      </c>
      <c r="AJ18">
        <f>Sheet3!AJ18</f>
        <v>220</v>
      </c>
      <c r="AK18" s="1">
        <f>Sheet3!AK18</f>
        <v>5</v>
      </c>
      <c r="AL18">
        <f>ROUND(AJ18*$AL$88,0)</f>
        <v>103</v>
      </c>
      <c r="AM18" s="4">
        <f t="shared" si="4"/>
        <v>21</v>
      </c>
      <c r="AN18" s="8">
        <f t="shared" si="0"/>
        <v>17</v>
      </c>
      <c r="AO18">
        <f t="shared" si="1"/>
        <v>2</v>
      </c>
      <c r="AP18">
        <f t="shared" si="2"/>
        <v>1</v>
      </c>
      <c r="AS18" s="11">
        <f>Sheet3!AS18</f>
        <v>1</v>
      </c>
      <c r="AU18" s="10">
        <f>Sheet3!AU18</f>
        <v>2</v>
      </c>
      <c r="AW18" s="7">
        <f>Sheet3!AW18</f>
        <v>126</v>
      </c>
      <c r="AX18" s="7">
        <f>Sheet3!AX18</f>
        <v>528</v>
      </c>
      <c r="AY18" s="7"/>
      <c r="AZ18" s="7">
        <f t="shared" si="3"/>
        <v>4.1904761904761907</v>
      </c>
      <c r="BB18" s="7"/>
    </row>
    <row r="19" spans="1:59" x14ac:dyDescent="0.3">
      <c r="A19">
        <f>Sheet3!A19</f>
        <v>18</v>
      </c>
      <c r="B19" t="str">
        <f>Sheet3!B19</f>
        <v>Campulung</v>
      </c>
      <c r="I19" t="str">
        <f>Sheet3!I19</f>
        <v>Vladesti</v>
      </c>
      <c r="AJ19">
        <f>Sheet3!AJ19</f>
        <v>106</v>
      </c>
      <c r="AK19" s="1">
        <f>Sheet3!AK19</f>
        <v>3</v>
      </c>
      <c r="AL19">
        <f>ROUND(AJ19*$AL$88,0)</f>
        <v>49</v>
      </c>
      <c r="AM19" s="4">
        <f t="shared" si="4"/>
        <v>16</v>
      </c>
      <c r="AN19" s="8">
        <f t="shared" si="0"/>
        <v>18</v>
      </c>
      <c r="AO19">
        <f t="shared" si="1"/>
        <v>1</v>
      </c>
      <c r="AP19">
        <f t="shared" si="2"/>
        <v>1</v>
      </c>
      <c r="AS19" s="11">
        <f>Sheet3!AS19</f>
        <v>1</v>
      </c>
      <c r="AU19" s="10">
        <f>Sheet3!AU19</f>
        <v>1</v>
      </c>
      <c r="AW19" s="7">
        <f>Sheet3!AW19</f>
        <v>88</v>
      </c>
      <c r="AX19" s="7">
        <f>Sheet3!AX19</f>
        <v>584</v>
      </c>
      <c r="AY19" s="7"/>
      <c r="AZ19" s="7">
        <f t="shared" si="3"/>
        <v>6.6363636363636367</v>
      </c>
      <c r="BB19" s="7"/>
      <c r="BG19" s="7"/>
    </row>
    <row r="20" spans="1:59" x14ac:dyDescent="0.3">
      <c r="A20">
        <f>Sheet3!A20</f>
        <v>19</v>
      </c>
      <c r="B20" t="str">
        <f>Sheet3!B20</f>
        <v>Curtea de Arges</v>
      </c>
      <c r="I20" t="str">
        <f>Sheet3!I20</f>
        <v>Albestii de Arges</v>
      </c>
      <c r="AJ20">
        <f>Sheet3!AJ20</f>
        <v>314</v>
      </c>
      <c r="AK20" s="1">
        <f>Sheet3!AK20</f>
        <v>2</v>
      </c>
      <c r="AL20">
        <f>ROUND(AJ20*$AL$88,0)</f>
        <v>147</v>
      </c>
      <c r="AM20" s="4">
        <f t="shared" si="4"/>
        <v>74</v>
      </c>
      <c r="AN20" s="8">
        <f t="shared" si="0"/>
        <v>19</v>
      </c>
      <c r="AO20">
        <f t="shared" si="1"/>
        <v>7</v>
      </c>
      <c r="AP20">
        <f t="shared" si="2"/>
        <v>3</v>
      </c>
      <c r="AS20" s="11">
        <f>Sheet3!AS20</f>
        <v>1</v>
      </c>
      <c r="AU20" s="10">
        <f>Sheet3!AU20</f>
        <v>9</v>
      </c>
      <c r="AW20" s="7">
        <f>Sheet3!AW20</f>
        <v>50</v>
      </c>
      <c r="AX20" s="7">
        <f>Sheet3!AX20</f>
        <v>675</v>
      </c>
      <c r="AY20" s="7"/>
      <c r="AZ20" s="7">
        <f t="shared" si="3"/>
        <v>13.5</v>
      </c>
      <c r="BB20" s="7" t="s">
        <v>166</v>
      </c>
    </row>
    <row r="21" spans="1:59" x14ac:dyDescent="0.3">
      <c r="A21">
        <f>Sheet3!A21</f>
        <v>20</v>
      </c>
      <c r="B21" t="str">
        <f>Sheet3!B21</f>
        <v>Curtea de Arges</v>
      </c>
      <c r="I21" t="str">
        <f>Sheet3!I21</f>
        <v>Arefu</v>
      </c>
      <c r="AJ21">
        <f>Sheet3!AJ21</f>
        <v>418</v>
      </c>
      <c r="AK21" s="1">
        <f>Sheet3!AK21</f>
        <v>4</v>
      </c>
      <c r="AL21">
        <f>ROUND(AJ21*$AL$88,0)</f>
        <v>195</v>
      </c>
      <c r="AM21" s="4">
        <f t="shared" si="4"/>
        <v>49</v>
      </c>
      <c r="AN21" s="8">
        <f t="shared" si="0"/>
        <v>20</v>
      </c>
      <c r="AO21">
        <f t="shared" si="1"/>
        <v>4</v>
      </c>
      <c r="AP21">
        <f t="shared" si="2"/>
        <v>2</v>
      </c>
      <c r="AS21" s="11">
        <f>Sheet3!AS21</f>
        <v>2</v>
      </c>
      <c r="AU21" s="10">
        <f>Sheet3!AU21</f>
        <v>10</v>
      </c>
      <c r="AW21" s="7">
        <f>Sheet3!AW21</f>
        <v>88</v>
      </c>
      <c r="AX21" s="7">
        <f>Sheet3!AX21</f>
        <v>824</v>
      </c>
      <c r="AY21" s="7"/>
      <c r="AZ21" s="7">
        <f t="shared" si="3"/>
        <v>9.3636363636363633</v>
      </c>
      <c r="BB21" t="s">
        <v>154</v>
      </c>
    </row>
    <row r="22" spans="1:59" x14ac:dyDescent="0.3">
      <c r="A22">
        <f>Sheet3!A22</f>
        <v>21</v>
      </c>
      <c r="B22" t="str">
        <f>Sheet3!B22</f>
        <v>Curtea de Arges</v>
      </c>
      <c r="I22" t="str">
        <f>Sheet3!I22</f>
        <v>Corbeni</v>
      </c>
      <c r="AJ22">
        <f>Sheet3!AJ22</f>
        <v>386</v>
      </c>
      <c r="AK22" s="1">
        <f>Sheet3!AK22</f>
        <v>3</v>
      </c>
      <c r="AL22">
        <f>ROUND(AJ22*$AL$88,0)</f>
        <v>180</v>
      </c>
      <c r="AM22" s="4">
        <f t="shared" si="4"/>
        <v>60</v>
      </c>
      <c r="AN22" s="8">
        <f t="shared" si="0"/>
        <v>21</v>
      </c>
      <c r="AO22">
        <f t="shared" si="1"/>
        <v>6</v>
      </c>
      <c r="AP22">
        <f t="shared" si="2"/>
        <v>2</v>
      </c>
      <c r="AS22" s="11">
        <f>Sheet3!AS22</f>
        <v>1</v>
      </c>
      <c r="AU22" s="10">
        <f>Sheet3!AU22</f>
        <v>3</v>
      </c>
      <c r="AW22" s="7">
        <f>Sheet3!AW22</f>
        <v>72</v>
      </c>
      <c r="AX22" s="7">
        <f>Sheet3!AX22</f>
        <v>726</v>
      </c>
      <c r="AY22" s="7"/>
      <c r="AZ22" s="7">
        <f t="shared" si="3"/>
        <v>10.083333333333334</v>
      </c>
      <c r="BB22" s="7" t="s">
        <v>167</v>
      </c>
    </row>
    <row r="23" spans="1:59" x14ac:dyDescent="0.3">
      <c r="A23">
        <f>Sheet3!A23</f>
        <v>22</v>
      </c>
      <c r="B23" t="str">
        <f>Sheet3!B23</f>
        <v>Curtea de Arges</v>
      </c>
      <c r="I23" t="str">
        <f>Sheet3!I23</f>
        <v>Cicanesti</v>
      </c>
      <c r="AJ23">
        <f>Sheet3!AJ23</f>
        <v>356</v>
      </c>
      <c r="AK23" s="1">
        <f>Sheet3!AK23</f>
        <v>3</v>
      </c>
      <c r="AL23">
        <f>ROUND(AJ23*$AL$88,0)</f>
        <v>166</v>
      </c>
      <c r="AM23" s="4">
        <f t="shared" si="4"/>
        <v>55</v>
      </c>
      <c r="AN23" s="8">
        <f t="shared" si="0"/>
        <v>22</v>
      </c>
      <c r="AO23">
        <f t="shared" si="1"/>
        <v>5</v>
      </c>
      <c r="AP23">
        <f t="shared" si="2"/>
        <v>2</v>
      </c>
      <c r="AS23" s="11">
        <f>Sheet3!AS23</f>
        <v>2</v>
      </c>
      <c r="AU23" s="10">
        <f>Sheet3!AU23</f>
        <v>12</v>
      </c>
      <c r="AW23" s="7">
        <f>Sheet3!AW23</f>
        <v>56</v>
      </c>
      <c r="AX23" s="7">
        <f>Sheet3!AX23</f>
        <v>868</v>
      </c>
      <c r="AY23" s="7"/>
      <c r="AZ23" s="7">
        <f t="shared" si="3"/>
        <v>15.5</v>
      </c>
      <c r="BB23" t="s">
        <v>168</v>
      </c>
    </row>
    <row r="24" spans="1:59" x14ac:dyDescent="0.3">
      <c r="A24">
        <f>Sheet3!A24</f>
        <v>23</v>
      </c>
      <c r="B24" t="str">
        <f>Sheet3!B24</f>
        <v>Curtea de Arges</v>
      </c>
      <c r="I24" t="str">
        <f>Sheet3!I24</f>
        <v>Bradulet</v>
      </c>
      <c r="AJ24">
        <f>Sheet3!AJ24</f>
        <v>176</v>
      </c>
      <c r="AK24" s="1">
        <f>Sheet3!AK24</f>
        <v>3</v>
      </c>
      <c r="AL24">
        <f>ROUND(AJ24*$AL$88,0)</f>
        <v>82</v>
      </c>
      <c r="AM24" s="4">
        <f t="shared" si="4"/>
        <v>27</v>
      </c>
      <c r="AN24" s="8">
        <f t="shared" si="0"/>
        <v>23</v>
      </c>
      <c r="AO24">
        <f t="shared" si="1"/>
        <v>2</v>
      </c>
      <c r="AP24">
        <f t="shared" si="2"/>
        <v>1</v>
      </c>
      <c r="AS24" s="11">
        <f>Sheet3!AS24</f>
        <v>1</v>
      </c>
      <c r="AU24" s="10">
        <f>Sheet3!AU24</f>
        <v>6</v>
      </c>
      <c r="AW24" s="7">
        <f>Sheet3!AW24</f>
        <v>92</v>
      </c>
      <c r="AX24" s="7">
        <f>Sheet3!AX24</f>
        <v>796</v>
      </c>
      <c r="AY24" s="7"/>
      <c r="AZ24" s="7">
        <f t="shared" si="3"/>
        <v>8.6521739130434785</v>
      </c>
      <c r="BB24" t="s">
        <v>144</v>
      </c>
    </row>
    <row r="25" spans="1:59" x14ac:dyDescent="0.3">
      <c r="A25">
        <f>Sheet3!A25</f>
        <v>24</v>
      </c>
      <c r="B25" t="str">
        <f>Sheet3!B25</f>
        <v>Curtea de Arges</v>
      </c>
      <c r="I25" t="str">
        <f>Sheet3!I25</f>
        <v>Nucsoara</v>
      </c>
      <c r="AJ25">
        <f>Sheet3!AJ25</f>
        <v>240</v>
      </c>
      <c r="AK25" s="1">
        <f>Sheet3!AK25</f>
        <v>5</v>
      </c>
      <c r="AL25">
        <f>ROUND(AJ25*$AL$88,0)</f>
        <v>112</v>
      </c>
      <c r="AM25" s="4">
        <f t="shared" si="4"/>
        <v>22</v>
      </c>
      <c r="AN25" s="8">
        <f t="shared" si="0"/>
        <v>24</v>
      </c>
      <c r="AO25">
        <f t="shared" si="1"/>
        <v>2</v>
      </c>
      <c r="AP25">
        <f t="shared" si="2"/>
        <v>1</v>
      </c>
      <c r="AS25" s="11">
        <f>Sheet3!AS25</f>
        <v>2</v>
      </c>
      <c r="AU25" s="10">
        <f>Sheet3!AU25</f>
        <v>5</v>
      </c>
      <c r="AW25" s="7">
        <f>Sheet3!AW25</f>
        <v>132</v>
      </c>
      <c r="AX25" s="7">
        <f>Sheet3!AX25</f>
        <v>766</v>
      </c>
      <c r="AY25" s="7"/>
      <c r="AZ25" s="7">
        <f t="shared" si="3"/>
        <v>5.8030303030303028</v>
      </c>
      <c r="BB25" t="s">
        <v>143</v>
      </c>
    </row>
    <row r="26" spans="1:59" x14ac:dyDescent="0.3">
      <c r="A26">
        <f>Sheet3!A26</f>
        <v>25</v>
      </c>
      <c r="B26" t="str">
        <f>Sheet3!B26</f>
        <v>Curtea de Arges</v>
      </c>
      <c r="I26" t="str">
        <f>Sheet3!I26</f>
        <v>Salatrucu</v>
      </c>
      <c r="AJ26">
        <f>Sheet3!AJ26</f>
        <v>118</v>
      </c>
      <c r="AK26" s="1">
        <f>Sheet3!AK26</f>
        <v>4</v>
      </c>
      <c r="AL26">
        <f>ROUND(AJ26*$AL$88,0)</f>
        <v>55</v>
      </c>
      <c r="AM26" s="4">
        <f t="shared" si="4"/>
        <v>14</v>
      </c>
      <c r="AN26" s="8">
        <f t="shared" si="0"/>
        <v>25</v>
      </c>
      <c r="AO26">
        <f t="shared" si="1"/>
        <v>1</v>
      </c>
      <c r="AP26">
        <f t="shared" si="2"/>
        <v>1</v>
      </c>
      <c r="AS26" s="11">
        <f>Sheet3!AS26</f>
        <v>2</v>
      </c>
      <c r="AU26" s="10">
        <f>Sheet3!AU26</f>
        <v>12</v>
      </c>
      <c r="AW26" s="7">
        <f>Sheet3!AW26</f>
        <v>102</v>
      </c>
      <c r="AX26" s="7">
        <f>Sheet3!AX26</f>
        <v>906</v>
      </c>
      <c r="AY26" s="7"/>
      <c r="AZ26" s="7">
        <f t="shared" si="3"/>
        <v>8.882352941176471</v>
      </c>
      <c r="BB26" t="s">
        <v>169</v>
      </c>
    </row>
    <row r="27" spans="1:59" x14ac:dyDescent="0.3">
      <c r="A27">
        <f>Sheet3!A27</f>
        <v>26</v>
      </c>
      <c r="B27" t="str">
        <f>Sheet3!B27</f>
        <v>Curtea de Arges</v>
      </c>
      <c r="I27" t="str">
        <f>Sheet3!I27</f>
        <v>Valea Danului</v>
      </c>
      <c r="AJ27">
        <f>Sheet3!AJ27</f>
        <v>134</v>
      </c>
      <c r="AK27" s="1">
        <f>Sheet3!AK27</f>
        <v>1</v>
      </c>
      <c r="AL27">
        <f>ROUND(AJ27*$AL$88,0)</f>
        <v>63</v>
      </c>
      <c r="AM27" s="4">
        <f t="shared" si="4"/>
        <v>63</v>
      </c>
      <c r="AN27" s="8">
        <f t="shared" si="0"/>
        <v>26</v>
      </c>
      <c r="AO27">
        <f t="shared" si="1"/>
        <v>6</v>
      </c>
      <c r="AP27">
        <f t="shared" si="2"/>
        <v>2</v>
      </c>
      <c r="AS27" s="11">
        <f>Sheet3!AS27</f>
        <v>1</v>
      </c>
      <c r="AU27" s="10">
        <f>Sheet3!AU27</f>
        <v>14</v>
      </c>
      <c r="AW27" s="7">
        <f>Sheet3!AW27</f>
        <v>40</v>
      </c>
      <c r="AX27" s="7">
        <f>Sheet3!AX27</f>
        <v>810</v>
      </c>
      <c r="AY27" s="7"/>
      <c r="AZ27" s="7">
        <f t="shared" si="3"/>
        <v>20.25</v>
      </c>
      <c r="BB27" t="s">
        <v>155</v>
      </c>
    </row>
    <row r="28" spans="1:59" x14ac:dyDescent="0.3">
      <c r="A28">
        <f>Sheet3!A28</f>
        <v>27</v>
      </c>
      <c r="B28" t="str">
        <f>Sheet3!B28</f>
        <v>Curtea de Arges</v>
      </c>
      <c r="I28" t="str">
        <f>Sheet3!I28</f>
        <v>Poienarii de Arges</v>
      </c>
      <c r="AJ28">
        <f>Sheet3!AJ28</f>
        <v>122</v>
      </c>
      <c r="AK28" s="1">
        <f>Sheet3!AK28</f>
        <v>3</v>
      </c>
      <c r="AL28">
        <f>ROUND(AJ28*$AL$88,0)</f>
        <v>57</v>
      </c>
      <c r="AM28" s="4">
        <f t="shared" si="4"/>
        <v>19</v>
      </c>
      <c r="AN28" s="8">
        <f t="shared" si="0"/>
        <v>27</v>
      </c>
      <c r="AO28">
        <f t="shared" si="1"/>
        <v>1</v>
      </c>
      <c r="AP28">
        <f t="shared" si="2"/>
        <v>1</v>
      </c>
      <c r="AS28" s="11">
        <f>Sheet3!AS28</f>
        <v>2</v>
      </c>
      <c r="AU28" s="10">
        <f>Sheet3!AU28</f>
        <v>12</v>
      </c>
      <c r="AW28" s="7">
        <f>Sheet3!AW28</f>
        <v>70</v>
      </c>
      <c r="AX28" s="7">
        <f>Sheet3!AX28</f>
        <v>810</v>
      </c>
      <c r="AY28" s="7"/>
      <c r="AZ28" s="7">
        <f t="shared" si="3"/>
        <v>11.571428571428571</v>
      </c>
      <c r="BB28" t="s">
        <v>170</v>
      </c>
    </row>
    <row r="29" spans="1:59" x14ac:dyDescent="0.3">
      <c r="A29">
        <f>Sheet3!A29</f>
        <v>28</v>
      </c>
      <c r="B29" t="str">
        <f>Sheet3!B29</f>
        <v>Curtea de Arges</v>
      </c>
      <c r="I29" t="str">
        <f>Sheet3!I29</f>
        <v>Baiculesti</v>
      </c>
      <c r="AJ29">
        <f>Sheet3!AJ29</f>
        <v>214</v>
      </c>
      <c r="AK29" s="1">
        <f>Sheet3!AK29</f>
        <v>1</v>
      </c>
      <c r="AL29">
        <f>ROUND(AJ29*$AL$88,0)</f>
        <v>100</v>
      </c>
      <c r="AM29" s="4">
        <f t="shared" si="4"/>
        <v>100</v>
      </c>
      <c r="AN29" s="8">
        <f t="shared" si="0"/>
        <v>28</v>
      </c>
      <c r="AO29">
        <f t="shared" si="1"/>
        <v>10</v>
      </c>
      <c r="AP29">
        <f t="shared" si="2"/>
        <v>4</v>
      </c>
      <c r="AS29" s="11">
        <f>Sheet3!AS29</f>
        <v>1</v>
      </c>
      <c r="AU29" s="10">
        <f>Sheet3!AU29</f>
        <v>8</v>
      </c>
      <c r="AW29" s="7">
        <f>Sheet3!AW29</f>
        <v>34</v>
      </c>
      <c r="AX29" s="7">
        <f>Sheet3!AX29</f>
        <v>737</v>
      </c>
      <c r="AY29" s="7"/>
      <c r="AZ29" s="7">
        <f t="shared" si="3"/>
        <v>21.676470588235293</v>
      </c>
      <c r="BB29" t="s">
        <v>193</v>
      </c>
    </row>
    <row r="30" spans="1:59" x14ac:dyDescent="0.3">
      <c r="A30">
        <f>Sheet3!A30</f>
        <v>29</v>
      </c>
      <c r="B30" t="str">
        <f>Sheet3!B30</f>
        <v>Curtea de Arges</v>
      </c>
      <c r="I30" t="str">
        <f>Sheet3!I30</f>
        <v>Baiculesti</v>
      </c>
      <c r="AJ30">
        <f>Sheet3!AJ30</f>
        <v>214</v>
      </c>
      <c r="AK30" s="1">
        <f>Sheet3!AK30</f>
        <v>1</v>
      </c>
      <c r="AL30">
        <f>ROUND(AJ30*$AL$88,0)</f>
        <v>100</v>
      </c>
      <c r="AM30" s="4">
        <f t="shared" si="4"/>
        <v>100</v>
      </c>
      <c r="AN30" s="8">
        <f t="shared" si="0"/>
        <v>29</v>
      </c>
      <c r="AO30">
        <f t="shared" si="1"/>
        <v>10</v>
      </c>
      <c r="AP30">
        <f t="shared" si="2"/>
        <v>4</v>
      </c>
      <c r="AS30" s="11">
        <f>Sheet3!AS30</f>
        <v>1</v>
      </c>
      <c r="AU30" s="10">
        <f>Sheet3!AU30</f>
        <v>7.5</v>
      </c>
      <c r="AW30" s="7">
        <f>Sheet3!AW30</f>
        <v>50</v>
      </c>
      <c r="AX30" s="7">
        <f>Sheet3!AX30</f>
        <v>705</v>
      </c>
      <c r="AY30" s="7"/>
      <c r="AZ30" s="7">
        <f t="shared" si="3"/>
        <v>14.1</v>
      </c>
      <c r="BB30" t="s">
        <v>194</v>
      </c>
    </row>
    <row r="31" spans="1:59" x14ac:dyDescent="0.3">
      <c r="A31">
        <f>Sheet3!A31</f>
        <v>30</v>
      </c>
      <c r="B31" t="str">
        <f>Sheet3!B31</f>
        <v>Curtea de Arges</v>
      </c>
      <c r="I31" t="str">
        <f>Sheet3!I31</f>
        <v>Malureni</v>
      </c>
      <c r="AJ31">
        <f>Sheet3!AJ31</f>
        <v>182</v>
      </c>
      <c r="AK31" s="1">
        <f>Sheet3!AK31</f>
        <v>3</v>
      </c>
      <c r="AL31">
        <f>ROUND(AJ31*$AL$88,0)</f>
        <v>85</v>
      </c>
      <c r="AM31" s="4">
        <f t="shared" si="4"/>
        <v>28</v>
      </c>
      <c r="AN31" s="8">
        <f t="shared" si="0"/>
        <v>30</v>
      </c>
      <c r="AO31">
        <f t="shared" si="1"/>
        <v>2</v>
      </c>
      <c r="AP31">
        <f t="shared" si="2"/>
        <v>1</v>
      </c>
      <c r="AS31" s="11">
        <f>Sheet3!AS31</f>
        <v>1</v>
      </c>
      <c r="AU31" s="10">
        <f>Sheet3!AU31</f>
        <v>5</v>
      </c>
      <c r="AW31" s="7">
        <f>Sheet3!AW31</f>
        <v>128</v>
      </c>
      <c r="AX31" s="7">
        <f>Sheet3!AX31</f>
        <v>751</v>
      </c>
      <c r="AY31" s="7"/>
      <c r="AZ31" s="7">
        <f t="shared" si="3"/>
        <v>5.8671875</v>
      </c>
      <c r="BB31" t="s">
        <v>171</v>
      </c>
    </row>
    <row r="32" spans="1:59" x14ac:dyDescent="0.3">
      <c r="A32">
        <f>Sheet3!A32</f>
        <v>31</v>
      </c>
      <c r="B32" t="str">
        <f>Sheet3!B32</f>
        <v>Curtea de Arges</v>
      </c>
      <c r="I32" t="str">
        <f>Sheet3!I32</f>
        <v>Pitesti</v>
      </c>
      <c r="AJ32">
        <f>Sheet3!AJ32</f>
        <v>988</v>
      </c>
      <c r="AK32" s="1">
        <f>Sheet3!AK32</f>
        <v>4</v>
      </c>
      <c r="AL32">
        <f>ROUND(AJ32*$AL$88,0)</f>
        <v>461</v>
      </c>
      <c r="AM32" s="4">
        <f t="shared" si="4"/>
        <v>115</v>
      </c>
      <c r="AN32" s="8">
        <f t="shared" si="0"/>
        <v>31</v>
      </c>
      <c r="AO32">
        <f t="shared" ref="AO32:AO40" si="5">IF(ROUNDDOWN(AM32/10,0)=0,1,ROUNDDOWN(AM32/10,0))</f>
        <v>11</v>
      </c>
      <c r="AP32">
        <f t="shared" ref="AP32:AP40" si="6">IF(ROUNDDOWN(AM32/23,0)=0,1,ROUNDDOWN(AM32/23,0))</f>
        <v>5</v>
      </c>
      <c r="AS32" s="11">
        <f>Sheet3!AS32</f>
        <v>6</v>
      </c>
      <c r="AU32" s="10">
        <f>Sheet3!AU32</f>
        <v>32</v>
      </c>
      <c r="AW32" s="7">
        <f>Sheet3!AW32</f>
        <v>90</v>
      </c>
      <c r="AX32" s="7">
        <f>Sheet3!AX32</f>
        <v>985</v>
      </c>
      <c r="AZ32" s="7">
        <f t="shared" si="3"/>
        <v>10.944444444444445</v>
      </c>
      <c r="BB32" t="s">
        <v>172</v>
      </c>
    </row>
    <row r="33" spans="1:54" x14ac:dyDescent="0.3">
      <c r="A33">
        <f>Sheet3!A33</f>
        <v>32</v>
      </c>
      <c r="B33" t="str">
        <f>Sheet3!B33</f>
        <v>Pitesti</v>
      </c>
      <c r="I33" t="str">
        <f>Sheet3!I33</f>
        <v>Merisani</v>
      </c>
      <c r="AJ33">
        <f>Sheet3!AJ33</f>
        <v>250</v>
      </c>
      <c r="AK33" s="1">
        <f>Sheet3!AK33</f>
        <v>2</v>
      </c>
      <c r="AL33">
        <f>ROUND(AJ33*$AL$88,0)</f>
        <v>117</v>
      </c>
      <c r="AM33" s="4">
        <f t="shared" ref="AM33" si="7">ROUND(AL33/AK33,0)</f>
        <v>59</v>
      </c>
      <c r="AN33" s="8">
        <f t="shared" ref="AN33" si="8">A33</f>
        <v>32</v>
      </c>
      <c r="AO33">
        <f t="shared" ref="AO33" si="9">IF(ROUNDDOWN(AM33/10,0)=0,1,ROUNDDOWN(AM33/10,0))</f>
        <v>5</v>
      </c>
      <c r="AP33">
        <f t="shared" ref="AP33" si="10">IF(ROUNDDOWN(AM33/23,0)=0,1,ROUNDDOWN(AM33/23,0))</f>
        <v>2</v>
      </c>
      <c r="AS33" s="11">
        <f>Sheet3!AS33</f>
        <v>1</v>
      </c>
      <c r="AU33" s="10">
        <f>Sheet3!AU33</f>
        <v>5</v>
      </c>
      <c r="AW33" s="7">
        <f>Sheet3!AW33</f>
        <v>72</v>
      </c>
      <c r="AX33" s="7">
        <f>Sheet3!AX33</f>
        <v>1116</v>
      </c>
      <c r="AZ33" s="7">
        <f t="shared" si="3"/>
        <v>15.5</v>
      </c>
      <c r="BB33" t="s">
        <v>173</v>
      </c>
    </row>
    <row r="34" spans="1:54" x14ac:dyDescent="0.3">
      <c r="A34">
        <f>Sheet3!A34</f>
        <v>33</v>
      </c>
      <c r="B34" t="str">
        <f>Sheet3!B34</f>
        <v>Pitesti</v>
      </c>
      <c r="I34" t="str">
        <f>Sheet3!I34</f>
        <v>Bradulet</v>
      </c>
      <c r="AJ34">
        <f>Sheet3!AJ34</f>
        <v>408</v>
      </c>
      <c r="AK34" s="1">
        <f>Sheet3!AK34</f>
        <v>5</v>
      </c>
      <c r="AL34">
        <f>ROUND(AJ34*$AL$88,0)</f>
        <v>190</v>
      </c>
      <c r="AM34" s="4">
        <f t="shared" si="4"/>
        <v>38</v>
      </c>
      <c r="AN34" s="8">
        <f t="shared" si="0"/>
        <v>33</v>
      </c>
      <c r="AO34">
        <f t="shared" si="5"/>
        <v>3</v>
      </c>
      <c r="AP34">
        <f t="shared" si="6"/>
        <v>1</v>
      </c>
      <c r="AS34" s="11">
        <f>Sheet3!AS34</f>
        <v>1</v>
      </c>
      <c r="AU34" s="10">
        <f>Sheet3!AU34</f>
        <v>2</v>
      </c>
      <c r="AW34" s="7">
        <f>Sheet3!AW34</f>
        <v>164</v>
      </c>
      <c r="AX34" s="7">
        <f>Sheet3!AX34</f>
        <v>452</v>
      </c>
      <c r="AZ34" s="7">
        <f t="shared" si="3"/>
        <v>2.7560975609756095</v>
      </c>
    </row>
    <row r="35" spans="1:54" x14ac:dyDescent="0.3">
      <c r="A35">
        <f>Sheet3!A35</f>
        <v>34</v>
      </c>
      <c r="B35" t="str">
        <f>Sheet3!B35</f>
        <v>Mioveni</v>
      </c>
      <c r="I35" t="str">
        <f>Sheet3!I35</f>
        <v>Davidesti</v>
      </c>
      <c r="AJ35">
        <f>Sheet3!AJ35</f>
        <v>96</v>
      </c>
      <c r="AK35" s="1">
        <f>Sheet3!AK35</f>
        <v>1</v>
      </c>
      <c r="AL35">
        <f>ROUND(AJ35*$AL$88,0)</f>
        <v>45</v>
      </c>
      <c r="AM35" s="4">
        <f t="shared" si="4"/>
        <v>45</v>
      </c>
      <c r="AN35" s="8">
        <f t="shared" si="0"/>
        <v>34</v>
      </c>
      <c r="AO35">
        <f t="shared" si="5"/>
        <v>4</v>
      </c>
      <c r="AP35">
        <f t="shared" si="6"/>
        <v>1</v>
      </c>
      <c r="AS35" s="11">
        <f>Sheet3!AS35</f>
        <v>1</v>
      </c>
      <c r="AU35" s="10">
        <f>Sheet3!AU35</f>
        <v>3</v>
      </c>
      <c r="AW35" s="7">
        <f>Sheet3!AW35</f>
        <v>22</v>
      </c>
      <c r="AX35" s="7">
        <f>Sheet3!AX35</f>
        <v>641</v>
      </c>
      <c r="AZ35" s="7">
        <f t="shared" si="3"/>
        <v>29.136363636363637</v>
      </c>
      <c r="BB35" t="s">
        <v>156</v>
      </c>
    </row>
    <row r="36" spans="1:54" x14ac:dyDescent="0.3">
      <c r="A36">
        <f>Sheet3!A36</f>
        <v>35</v>
      </c>
      <c r="B36" t="str">
        <f>Sheet3!B36</f>
        <v>Mioveni</v>
      </c>
      <c r="I36" t="str">
        <f>Sheet3!I36</f>
        <v>Titesti</v>
      </c>
      <c r="AJ36">
        <f>Sheet3!AJ36</f>
        <v>202</v>
      </c>
      <c r="AK36" s="1">
        <f>Sheet3!AK36</f>
        <v>1</v>
      </c>
      <c r="AL36">
        <f>ROUND(AJ36*$AL$88,0)</f>
        <v>94</v>
      </c>
      <c r="AM36" s="4">
        <f t="shared" si="4"/>
        <v>94</v>
      </c>
      <c r="AN36" s="8">
        <f t="shared" si="0"/>
        <v>35</v>
      </c>
      <c r="AO36">
        <f t="shared" si="5"/>
        <v>9</v>
      </c>
      <c r="AP36">
        <f t="shared" si="6"/>
        <v>4</v>
      </c>
      <c r="AS36" s="11">
        <f>Sheet3!AS36</f>
        <v>1</v>
      </c>
      <c r="AU36" s="10">
        <f>Sheet3!AU36</f>
        <v>5</v>
      </c>
      <c r="AW36" s="7">
        <f>Sheet3!AW36</f>
        <v>70</v>
      </c>
      <c r="AX36" s="7">
        <f>Sheet3!AX36</f>
        <v>725</v>
      </c>
      <c r="AZ36" s="7">
        <f t="shared" si="3"/>
        <v>10.357142857142858</v>
      </c>
      <c r="BB36" t="s">
        <v>158</v>
      </c>
    </row>
    <row r="37" spans="1:54" x14ac:dyDescent="0.3">
      <c r="A37">
        <f>Sheet3!A37</f>
        <v>36</v>
      </c>
      <c r="B37" t="str">
        <f>Sheet3!B37</f>
        <v>Mioveni</v>
      </c>
      <c r="I37" t="str">
        <f>Sheet3!I37</f>
        <v>Domnesti</v>
      </c>
      <c r="AJ37">
        <f>Sheet3!AJ37</f>
        <v>394</v>
      </c>
      <c r="AK37" s="1">
        <f>Sheet3!AK37</f>
        <v>4</v>
      </c>
      <c r="AL37">
        <f>ROUND(AJ37*$AL$88,0)</f>
        <v>184</v>
      </c>
      <c r="AM37" s="4">
        <f t="shared" si="4"/>
        <v>46</v>
      </c>
      <c r="AN37" s="8">
        <f t="shared" si="0"/>
        <v>36</v>
      </c>
      <c r="AO37">
        <f t="shared" si="5"/>
        <v>4</v>
      </c>
      <c r="AP37">
        <f t="shared" si="6"/>
        <v>2</v>
      </c>
      <c r="AS37" s="11">
        <f>Sheet3!AS37</f>
        <v>1</v>
      </c>
      <c r="AU37" s="10">
        <f>Sheet3!AU37</f>
        <v>3</v>
      </c>
      <c r="AW37" s="7">
        <f>Sheet3!AW37</f>
        <v>114</v>
      </c>
      <c r="AX37" s="7">
        <f>Sheet3!AX37</f>
        <v>657</v>
      </c>
      <c r="AZ37" s="7">
        <f t="shared" si="3"/>
        <v>5.7631578947368425</v>
      </c>
      <c r="BB37" t="s">
        <v>38</v>
      </c>
    </row>
    <row r="38" spans="1:54" x14ac:dyDescent="0.3">
      <c r="A38">
        <f>Sheet3!A38</f>
        <v>37</v>
      </c>
      <c r="B38" t="str">
        <f>Sheet3!B38</f>
        <v>Mioveni</v>
      </c>
      <c r="I38" t="str">
        <f>Sheet3!I38</f>
        <v>Berevoiesti</v>
      </c>
      <c r="AJ38">
        <f>Sheet3!AJ38</f>
        <v>334</v>
      </c>
      <c r="AK38" s="1">
        <f>Sheet3!AK38</f>
        <v>5</v>
      </c>
      <c r="AL38">
        <f>ROUND(AJ38*$AL$88,0)</f>
        <v>156</v>
      </c>
      <c r="AM38" s="4">
        <f t="shared" si="4"/>
        <v>31</v>
      </c>
      <c r="AN38" s="8">
        <f t="shared" si="0"/>
        <v>37</v>
      </c>
      <c r="AO38">
        <f t="shared" si="5"/>
        <v>3</v>
      </c>
      <c r="AP38">
        <f t="shared" si="6"/>
        <v>1</v>
      </c>
      <c r="AS38" s="11">
        <f>Sheet3!AS38</f>
        <v>1</v>
      </c>
      <c r="AU38" s="10">
        <f>Sheet3!AU38</f>
        <v>3</v>
      </c>
      <c r="AW38" s="7">
        <f>Sheet3!AW38</f>
        <v>126</v>
      </c>
      <c r="AX38" s="7">
        <f>Sheet3!AX38</f>
        <v>678</v>
      </c>
      <c r="AZ38" s="7">
        <f t="shared" si="3"/>
        <v>5.3809523809523814</v>
      </c>
      <c r="BB38" t="s">
        <v>38</v>
      </c>
    </row>
    <row r="39" spans="1:54" x14ac:dyDescent="0.3">
      <c r="A39">
        <f>Sheet3!A39</f>
        <v>38</v>
      </c>
      <c r="B39" t="str">
        <f>Sheet3!B39</f>
        <v>Pitesti</v>
      </c>
      <c r="I39" t="str">
        <f>Sheet3!I39</f>
        <v>Budeasa</v>
      </c>
      <c r="AJ39">
        <f>Sheet3!AJ39</f>
        <v>384</v>
      </c>
      <c r="AK39" s="1">
        <f>Sheet3!AK39</f>
        <v>2</v>
      </c>
      <c r="AL39">
        <f>ROUND(AJ39*$AL$88,0)</f>
        <v>179</v>
      </c>
      <c r="AM39" s="4">
        <f t="shared" si="4"/>
        <v>90</v>
      </c>
      <c r="AN39" s="8">
        <f t="shared" si="0"/>
        <v>38</v>
      </c>
      <c r="AO39">
        <f t="shared" si="5"/>
        <v>9</v>
      </c>
      <c r="AP39">
        <f t="shared" si="6"/>
        <v>3</v>
      </c>
      <c r="AS39" s="11">
        <f>Sheet3!AS39</f>
        <v>2</v>
      </c>
      <c r="AU39" s="10">
        <f>Sheet3!AU39</f>
        <v>16</v>
      </c>
      <c r="AW39" s="7">
        <f>Sheet3!AW39</f>
        <v>86</v>
      </c>
      <c r="AX39" s="7">
        <f>Sheet3!AX39</f>
        <v>1116</v>
      </c>
      <c r="AZ39" s="7">
        <f t="shared" si="3"/>
        <v>12.976744186046512</v>
      </c>
      <c r="BB39" t="s">
        <v>174</v>
      </c>
    </row>
    <row r="40" spans="1:54" x14ac:dyDescent="0.3">
      <c r="A40">
        <f>Sheet3!A40</f>
        <v>39</v>
      </c>
      <c r="B40" t="str">
        <f>Sheet3!B40</f>
        <v>Pitesti</v>
      </c>
      <c r="I40" t="str">
        <f>Sheet3!I40</f>
        <v>Cosesti</v>
      </c>
      <c r="AJ40">
        <f>Sheet3!AJ40</f>
        <v>796</v>
      </c>
      <c r="AK40" s="1">
        <f>Sheet3!AK40</f>
        <v>4</v>
      </c>
      <c r="AL40">
        <f>ROUND(AJ40*$AL$88,0)</f>
        <v>372</v>
      </c>
      <c r="AM40" s="4">
        <f t="shared" si="4"/>
        <v>93</v>
      </c>
      <c r="AN40" s="8">
        <f t="shared" si="0"/>
        <v>39</v>
      </c>
      <c r="AO40">
        <f t="shared" si="5"/>
        <v>9</v>
      </c>
      <c r="AP40">
        <f t="shared" si="6"/>
        <v>4</v>
      </c>
      <c r="AS40" s="11">
        <f>Sheet3!AS40</f>
        <v>1</v>
      </c>
      <c r="AU40" s="10">
        <f>Sheet3!AU40</f>
        <v>2</v>
      </c>
      <c r="AW40" s="7">
        <f>Sheet3!AW40</f>
        <v>86</v>
      </c>
      <c r="AX40" s="7">
        <f>Sheet3!AX40</f>
        <v>513</v>
      </c>
      <c r="AZ40" s="7">
        <f t="shared" si="3"/>
        <v>5.9651162790697674</v>
      </c>
    </row>
    <row r="41" spans="1:54" x14ac:dyDescent="0.3">
      <c r="A41">
        <f>Sheet3!A41</f>
        <v>40</v>
      </c>
      <c r="B41" t="str">
        <f>Sheet3!B41</f>
        <v>Pitesti</v>
      </c>
      <c r="I41" t="str">
        <f>Sheet3!I41</f>
        <v>Micesti</v>
      </c>
      <c r="AJ41">
        <f>Sheet3!AJ41</f>
        <v>484</v>
      </c>
      <c r="AK41" s="1">
        <f>Sheet3!AK41</f>
        <v>2</v>
      </c>
      <c r="AL41">
        <f>ROUND(AJ41*$AL$88,0)</f>
        <v>226</v>
      </c>
      <c r="AM41" s="4">
        <f t="shared" ref="AM41:AM48" si="11">ROUND(AL41/AK41,0)</f>
        <v>113</v>
      </c>
      <c r="AN41" s="8">
        <f t="shared" si="0"/>
        <v>40</v>
      </c>
      <c r="AO41">
        <f t="shared" ref="AO41:AO48" si="12">IF(ROUNDDOWN(AM41/10,0)=0,1,ROUNDDOWN(AM41/10,0))</f>
        <v>11</v>
      </c>
      <c r="AP41">
        <f t="shared" ref="AP41:AP48" si="13">IF(ROUNDDOWN(AM41/23,0)=0,1,ROUNDDOWN(AM41/23,0))</f>
        <v>4</v>
      </c>
      <c r="AS41" s="11">
        <f>Sheet3!AS41</f>
        <v>1</v>
      </c>
      <c r="AU41" s="10">
        <f>Sheet3!AU41</f>
        <v>9</v>
      </c>
      <c r="AW41" s="7">
        <f>Sheet3!AW41</f>
        <v>70</v>
      </c>
      <c r="AX41" s="7">
        <f>Sheet3!AX41</f>
        <v>890</v>
      </c>
      <c r="AZ41" s="7">
        <f t="shared" si="3"/>
        <v>12.714285714285714</v>
      </c>
      <c r="BB41" t="s">
        <v>175</v>
      </c>
    </row>
    <row r="42" spans="1:54" x14ac:dyDescent="0.3">
      <c r="A42">
        <f>Sheet3!A42</f>
        <v>41</v>
      </c>
      <c r="B42" t="str">
        <f>Sheet3!B42</f>
        <v>Pitesti</v>
      </c>
      <c r="I42" t="str">
        <f>Sheet3!I42</f>
        <v>Darmanesti</v>
      </c>
      <c r="AJ42">
        <f>Sheet3!AJ42</f>
        <v>624</v>
      </c>
      <c r="AK42" s="1">
        <f>Sheet3!AK42</f>
        <v>3</v>
      </c>
      <c r="AL42">
        <f>ROUND(AJ42*$AL$88,0)</f>
        <v>291</v>
      </c>
      <c r="AM42" s="4">
        <f t="shared" si="11"/>
        <v>97</v>
      </c>
      <c r="AN42" s="8">
        <f t="shared" si="0"/>
        <v>41</v>
      </c>
      <c r="AO42">
        <f t="shared" si="12"/>
        <v>9</v>
      </c>
      <c r="AP42">
        <f t="shared" si="13"/>
        <v>4</v>
      </c>
      <c r="AS42" s="11">
        <f>Sheet3!AS42</f>
        <v>1</v>
      </c>
      <c r="AU42" s="10">
        <f>Sheet3!AU42</f>
        <v>6</v>
      </c>
      <c r="AW42" s="7">
        <f>Sheet3!AW42</f>
        <v>90</v>
      </c>
      <c r="AX42" s="7">
        <f>Sheet3!AX42</f>
        <v>735</v>
      </c>
      <c r="AZ42" s="7">
        <f t="shared" si="3"/>
        <v>8.1666666666666661</v>
      </c>
      <c r="BB42" t="s">
        <v>144</v>
      </c>
    </row>
    <row r="43" spans="1:54" x14ac:dyDescent="0.3">
      <c r="A43">
        <f>Sheet3!A43</f>
        <v>42</v>
      </c>
      <c r="B43" t="str">
        <f>Sheet3!B43</f>
        <v>Pitesti</v>
      </c>
      <c r="I43" t="str">
        <f>Sheet3!I43</f>
        <v>Nucsoara</v>
      </c>
      <c r="AJ43">
        <f>Sheet3!AJ43</f>
        <v>1050</v>
      </c>
      <c r="AK43" s="1">
        <f>Sheet3!AK43</f>
        <v>8</v>
      </c>
      <c r="AL43">
        <f>ROUND(AJ43*$AL$88,0)</f>
        <v>490</v>
      </c>
      <c r="AM43" s="4">
        <f t="shared" si="11"/>
        <v>61</v>
      </c>
      <c r="AN43" s="8">
        <f t="shared" si="0"/>
        <v>42</v>
      </c>
      <c r="AO43">
        <f t="shared" si="12"/>
        <v>6</v>
      </c>
      <c r="AP43">
        <f t="shared" si="13"/>
        <v>2</v>
      </c>
      <c r="AS43" s="11">
        <f>Sheet3!AS43</f>
        <v>2</v>
      </c>
      <c r="AU43" s="10">
        <f>Sheet3!AU43</f>
        <v>9</v>
      </c>
      <c r="AW43" s="7">
        <f>Sheet3!AW43</f>
        <v>184</v>
      </c>
      <c r="AX43" s="7">
        <f>Sheet3!AX43</f>
        <v>934</v>
      </c>
      <c r="AZ43" s="7">
        <f t="shared" si="3"/>
        <v>5.0760869565217392</v>
      </c>
      <c r="BB43" t="s">
        <v>176</v>
      </c>
    </row>
    <row r="44" spans="1:54" x14ac:dyDescent="0.3">
      <c r="A44">
        <f>Sheet3!A44</f>
        <v>43</v>
      </c>
      <c r="B44" t="str">
        <f>Sheet3!B44</f>
        <v>Pitesti</v>
      </c>
      <c r="I44" t="str">
        <f>Sheet3!I44</f>
        <v>Mioveni</v>
      </c>
      <c r="AJ44">
        <f>Sheet3!AJ44</f>
        <v>1972</v>
      </c>
      <c r="AK44" s="1">
        <f>Sheet3!AK44</f>
        <v>2</v>
      </c>
      <c r="AL44">
        <f>ROUND(AJ44*$AL$88,0)</f>
        <v>920</v>
      </c>
      <c r="AM44" s="4">
        <f t="shared" si="11"/>
        <v>460</v>
      </c>
      <c r="AN44" s="8">
        <f t="shared" si="0"/>
        <v>43</v>
      </c>
      <c r="AO44">
        <f t="shared" si="12"/>
        <v>46</v>
      </c>
      <c r="AP44">
        <f t="shared" si="13"/>
        <v>20</v>
      </c>
      <c r="AS44" s="11">
        <f>Sheet3!AS44</f>
        <v>4</v>
      </c>
      <c r="AU44" s="10">
        <f>Sheet3!AU44</f>
        <v>48</v>
      </c>
      <c r="AW44" s="7">
        <f>Sheet3!AW44</f>
        <v>60</v>
      </c>
      <c r="AX44" s="7">
        <f>Sheet3!AX44</f>
        <v>1170</v>
      </c>
      <c r="AZ44" s="7">
        <f t="shared" si="3"/>
        <v>19.5</v>
      </c>
      <c r="BB44" t="s">
        <v>177</v>
      </c>
    </row>
    <row r="45" spans="1:54" x14ac:dyDescent="0.3">
      <c r="A45">
        <f>Sheet3!A45</f>
        <v>44</v>
      </c>
      <c r="B45" t="str">
        <f>Sheet3!B45</f>
        <v>Pitesti</v>
      </c>
      <c r="I45" t="str">
        <f>Sheet3!I45</f>
        <v>Boteni</v>
      </c>
      <c r="AJ45">
        <f>Sheet3!AJ45</f>
        <v>2292</v>
      </c>
      <c r="AK45" s="1">
        <f>Sheet3!AK45</f>
        <v>6</v>
      </c>
      <c r="AL45">
        <f>ROUND(AJ45*$AL$88,0)</f>
        <v>1070</v>
      </c>
      <c r="AM45" s="4">
        <f t="shared" si="11"/>
        <v>178</v>
      </c>
      <c r="AN45" s="8">
        <f t="shared" si="0"/>
        <v>44</v>
      </c>
      <c r="AO45">
        <f t="shared" si="12"/>
        <v>17</v>
      </c>
      <c r="AP45">
        <f t="shared" si="13"/>
        <v>7</v>
      </c>
      <c r="AS45" s="11">
        <f>Sheet3!AS45</f>
        <v>5</v>
      </c>
      <c r="AU45" s="10">
        <f>Sheet3!AU45</f>
        <v>12</v>
      </c>
      <c r="AW45" s="7">
        <f>Sheet3!AW45</f>
        <v>140</v>
      </c>
      <c r="AX45" s="7">
        <f>Sheet3!AX45</f>
        <v>970</v>
      </c>
      <c r="AZ45" s="7">
        <f t="shared" si="3"/>
        <v>6.9285714285714288</v>
      </c>
      <c r="BB45" t="s">
        <v>178</v>
      </c>
    </row>
    <row r="46" spans="1:54" x14ac:dyDescent="0.3">
      <c r="A46">
        <f>Sheet3!A46</f>
        <v>45</v>
      </c>
      <c r="B46" t="str">
        <f>Sheet3!B46</f>
        <v>Pitesti</v>
      </c>
      <c r="I46" t="str">
        <f>Sheet3!I46</f>
        <v>Ciomagesti</v>
      </c>
      <c r="AJ46">
        <f>Sheet3!AJ46</f>
        <v>150</v>
      </c>
      <c r="AK46" s="1">
        <f>Sheet3!AK46</f>
        <v>6</v>
      </c>
      <c r="AL46">
        <f>ROUND(AJ46*$AL$88,0)</f>
        <v>70</v>
      </c>
      <c r="AM46" s="4">
        <f t="shared" si="11"/>
        <v>12</v>
      </c>
      <c r="AN46" s="8">
        <f t="shared" si="0"/>
        <v>45</v>
      </c>
      <c r="AO46">
        <f t="shared" si="12"/>
        <v>1</v>
      </c>
      <c r="AP46">
        <f t="shared" si="13"/>
        <v>1</v>
      </c>
      <c r="AS46" s="11">
        <f>Sheet3!AS46</f>
        <v>1</v>
      </c>
      <c r="AU46" s="10">
        <f>Sheet3!AU46</f>
        <v>6</v>
      </c>
      <c r="AW46" s="7">
        <f>Sheet3!AW46</f>
        <v>164</v>
      </c>
      <c r="AX46" s="7">
        <f>Sheet3!AX46</f>
        <v>1033</v>
      </c>
      <c r="AZ46" s="7">
        <f t="shared" si="3"/>
        <v>6.2987804878048781</v>
      </c>
      <c r="BB46" t="s">
        <v>195</v>
      </c>
    </row>
    <row r="47" spans="1:54" x14ac:dyDescent="0.3">
      <c r="A47">
        <f>Sheet3!A47</f>
        <v>46</v>
      </c>
      <c r="B47" t="str">
        <f>Sheet3!B47</f>
        <v>Pitesti</v>
      </c>
      <c r="I47" t="str">
        <f>Sheet3!I47</f>
        <v>Cotmeana</v>
      </c>
      <c r="AJ47">
        <f>Sheet3!AJ47</f>
        <v>1574</v>
      </c>
      <c r="AK47" s="1">
        <f>Sheet3!AK47</f>
        <v>4</v>
      </c>
      <c r="AL47">
        <f>ROUND(AJ47*$AL$88,0)</f>
        <v>735</v>
      </c>
      <c r="AM47" s="4">
        <f t="shared" si="11"/>
        <v>184</v>
      </c>
      <c r="AN47" s="8">
        <f t="shared" si="0"/>
        <v>46</v>
      </c>
      <c r="AO47">
        <f t="shared" si="12"/>
        <v>18</v>
      </c>
      <c r="AP47">
        <f t="shared" si="13"/>
        <v>8</v>
      </c>
      <c r="AS47" s="11">
        <f>Sheet3!AS47</f>
        <v>1</v>
      </c>
      <c r="AU47" s="10">
        <f>Sheet3!AU47</f>
        <v>3</v>
      </c>
      <c r="AW47" s="7">
        <f>Sheet3!AW47</f>
        <v>110</v>
      </c>
      <c r="AX47" s="7">
        <f>Sheet3!AX47</f>
        <v>775</v>
      </c>
      <c r="AZ47" s="7">
        <f t="shared" si="3"/>
        <v>7.0454545454545459</v>
      </c>
      <c r="BB47" t="s">
        <v>161</v>
      </c>
    </row>
    <row r="48" spans="1:54" x14ac:dyDescent="0.3">
      <c r="A48">
        <f>Sheet3!A48</f>
        <v>47</v>
      </c>
      <c r="B48" t="str">
        <f>Sheet3!B48</f>
        <v>Pitesti</v>
      </c>
      <c r="I48" t="str">
        <f>Sheet3!I48</f>
        <v>Cotmeana</v>
      </c>
      <c r="AJ48">
        <f>Sheet3!AJ48</f>
        <v>98</v>
      </c>
      <c r="AK48" s="1">
        <f>Sheet3!AK48</f>
        <v>3</v>
      </c>
      <c r="AL48">
        <f>ROUND(AJ48*$AL$88,0)</f>
        <v>46</v>
      </c>
      <c r="AM48" s="4">
        <f t="shared" si="11"/>
        <v>15</v>
      </c>
      <c r="AN48" s="8">
        <f t="shared" si="0"/>
        <v>47</v>
      </c>
      <c r="AO48">
        <f t="shared" si="12"/>
        <v>1</v>
      </c>
      <c r="AP48">
        <f t="shared" si="13"/>
        <v>1</v>
      </c>
      <c r="AS48" s="11">
        <f>Sheet3!AS48</f>
        <v>1</v>
      </c>
      <c r="AU48" s="10">
        <v>7</v>
      </c>
      <c r="AW48" s="7">
        <f>Sheet3!AW48</f>
        <v>84</v>
      </c>
      <c r="AX48" s="7">
        <f>Sheet3!AX48</f>
        <v>852</v>
      </c>
      <c r="AZ48" s="7">
        <f t="shared" si="3"/>
        <v>10.142857142857142</v>
      </c>
      <c r="BB48" t="s">
        <v>179</v>
      </c>
    </row>
    <row r="49" spans="1:54" x14ac:dyDescent="0.3">
      <c r="A49">
        <f>Sheet3!A49</f>
        <v>48</v>
      </c>
      <c r="B49" t="str">
        <f>Sheet3!B49</f>
        <v>Pitesti</v>
      </c>
      <c r="I49" t="str">
        <f>Sheet3!I49</f>
        <v>Poiana Lacului</v>
      </c>
      <c r="AJ49">
        <f>Sheet3!AJ49</f>
        <v>1460</v>
      </c>
      <c r="AK49" s="1">
        <f>Sheet3!AK49</f>
        <v>2</v>
      </c>
      <c r="AL49">
        <f>ROUND(AJ49*$AL$88,0)</f>
        <v>681</v>
      </c>
      <c r="AM49" s="4">
        <f t="shared" ref="AM49:AM53" si="14">ROUND(AL49/AK49,0)</f>
        <v>341</v>
      </c>
      <c r="AN49" s="8">
        <f t="shared" si="0"/>
        <v>48</v>
      </c>
      <c r="AO49">
        <f t="shared" ref="AO49:AO53" si="15">IF(ROUNDDOWN(AM49/10,0)=0,1,ROUNDDOWN(AM49/10,0))</f>
        <v>34</v>
      </c>
      <c r="AP49">
        <f t="shared" ref="AP49:AP53" si="16">IF(ROUNDDOWN(AM49/23,0)=0,1,ROUNDDOWN(AM49/23,0))</f>
        <v>14</v>
      </c>
      <c r="AS49" s="11">
        <f>Sheet3!AS49</f>
        <v>1</v>
      </c>
      <c r="AU49" s="10">
        <f>Sheet3!AU49</f>
        <v>4</v>
      </c>
      <c r="AW49" s="7">
        <f>Sheet3!AW49</f>
        <v>100</v>
      </c>
      <c r="AX49" s="7">
        <f>Sheet3!AX49</f>
        <v>840</v>
      </c>
      <c r="AZ49" s="7">
        <f t="shared" si="3"/>
        <v>8.4</v>
      </c>
      <c r="BB49" t="s">
        <v>159</v>
      </c>
    </row>
    <row r="50" spans="1:54" x14ac:dyDescent="0.3">
      <c r="A50">
        <f>Sheet3!A50</f>
        <v>49</v>
      </c>
      <c r="B50" t="str">
        <f>Sheet3!B50</f>
        <v>Pitesti</v>
      </c>
      <c r="I50" t="str">
        <f>Sheet3!I50</f>
        <v>Uda</v>
      </c>
      <c r="AJ50">
        <f>Sheet3!AJ50</f>
        <v>1650</v>
      </c>
      <c r="AK50" s="1">
        <f>Sheet3!AK50</f>
        <v>5</v>
      </c>
      <c r="AL50">
        <f>ROUND(AJ50*$AL$88,0)</f>
        <v>770</v>
      </c>
      <c r="AM50" s="4">
        <f t="shared" si="14"/>
        <v>154</v>
      </c>
      <c r="AN50" s="8">
        <f t="shared" si="0"/>
        <v>49</v>
      </c>
      <c r="AO50">
        <f t="shared" si="15"/>
        <v>15</v>
      </c>
      <c r="AP50">
        <f t="shared" si="16"/>
        <v>6</v>
      </c>
      <c r="AS50" s="11">
        <f>Sheet3!AS50</f>
        <v>1</v>
      </c>
      <c r="AU50" s="10">
        <f>Sheet3!AU50</f>
        <v>2</v>
      </c>
      <c r="AW50" s="7">
        <f>Sheet3!AW50</f>
        <v>126</v>
      </c>
      <c r="AX50" s="7">
        <f>Sheet3!AX50</f>
        <v>818</v>
      </c>
      <c r="AZ50" s="7">
        <f t="shared" si="3"/>
        <v>6.4920634920634921</v>
      </c>
    </row>
    <row r="51" spans="1:54" x14ac:dyDescent="0.3">
      <c r="A51">
        <f>Sheet3!A51</f>
        <v>50</v>
      </c>
      <c r="B51" t="str">
        <f>Sheet3!B51</f>
        <v>Pitesti</v>
      </c>
      <c r="I51" t="str">
        <f>Sheet3!I51</f>
        <v>Uda</v>
      </c>
      <c r="AJ51">
        <f>Sheet3!AJ51</f>
        <v>1564</v>
      </c>
      <c r="AK51" s="1">
        <f>Sheet3!AK51</f>
        <v>4</v>
      </c>
      <c r="AL51">
        <f>ROUND(AJ51*$AL$88,0)</f>
        <v>730</v>
      </c>
      <c r="AM51" s="4">
        <f t="shared" si="14"/>
        <v>183</v>
      </c>
      <c r="AN51" s="8">
        <f t="shared" si="0"/>
        <v>50</v>
      </c>
      <c r="AO51">
        <f t="shared" si="15"/>
        <v>18</v>
      </c>
      <c r="AP51">
        <f t="shared" si="16"/>
        <v>7</v>
      </c>
      <c r="AS51" s="11">
        <f>Sheet3!AS51</f>
        <v>1</v>
      </c>
      <c r="AU51" s="10">
        <f>Sheet3!AU51</f>
        <v>2</v>
      </c>
      <c r="AW51" s="7">
        <f>Sheet3!AW51</f>
        <v>158</v>
      </c>
      <c r="AX51" s="7">
        <f>Sheet3!AX51</f>
        <v>689</v>
      </c>
      <c r="AZ51" s="7">
        <f t="shared" si="3"/>
        <v>4.3607594936708862</v>
      </c>
    </row>
    <row r="52" spans="1:54" x14ac:dyDescent="0.3">
      <c r="A52">
        <f>Sheet3!A52</f>
        <v>51</v>
      </c>
      <c r="B52" t="str">
        <f>Sheet3!B52</f>
        <v>Pitesti</v>
      </c>
      <c r="I52" t="str">
        <f>Sheet3!I52</f>
        <v>Vedea</v>
      </c>
      <c r="AJ52">
        <f>Sheet3!AJ52</f>
        <v>1540</v>
      </c>
      <c r="AK52" s="1">
        <f>Sheet3!AK52</f>
        <v>3</v>
      </c>
      <c r="AL52">
        <f>ROUND(AJ52*$AL$88,0)</f>
        <v>719</v>
      </c>
      <c r="AM52" s="4">
        <f t="shared" si="14"/>
        <v>240</v>
      </c>
      <c r="AN52" s="8">
        <f t="shared" si="0"/>
        <v>51</v>
      </c>
      <c r="AO52">
        <f t="shared" si="15"/>
        <v>24</v>
      </c>
      <c r="AP52">
        <f t="shared" si="16"/>
        <v>10</v>
      </c>
      <c r="AS52" s="11">
        <f>Sheet3!AS52</f>
        <v>3</v>
      </c>
      <c r="AU52" s="10">
        <f>Sheet3!AU52</f>
        <v>28</v>
      </c>
      <c r="AW52" s="7">
        <f>Sheet3!AW52</f>
        <v>80</v>
      </c>
      <c r="AX52" s="7">
        <f>Sheet3!AX52</f>
        <v>1090</v>
      </c>
      <c r="AZ52" s="7">
        <f t="shared" si="3"/>
        <v>13.625</v>
      </c>
      <c r="BB52" t="s">
        <v>196</v>
      </c>
    </row>
    <row r="53" spans="1:54" x14ac:dyDescent="0.3">
      <c r="A53">
        <f>Sheet3!A53</f>
        <v>52</v>
      </c>
      <c r="B53" t="str">
        <f>Sheet3!B53</f>
        <v>Pitesti</v>
      </c>
      <c r="I53" t="str">
        <f>Sheet3!I53</f>
        <v>Sapata</v>
      </c>
      <c r="AJ53">
        <f>Sheet3!AJ53</f>
        <v>1510</v>
      </c>
      <c r="AK53" s="1">
        <f>Sheet3!AK53</f>
        <v>3</v>
      </c>
      <c r="AL53">
        <f>ROUND(AJ53*$AL$88,0)</f>
        <v>705</v>
      </c>
      <c r="AM53" s="4">
        <f t="shared" si="14"/>
        <v>235</v>
      </c>
      <c r="AN53" s="8">
        <f t="shared" si="0"/>
        <v>52</v>
      </c>
      <c r="AO53">
        <f t="shared" si="15"/>
        <v>23</v>
      </c>
      <c r="AP53">
        <f t="shared" si="16"/>
        <v>10</v>
      </c>
      <c r="AS53" s="11">
        <f>Sheet3!AS53</f>
        <v>1</v>
      </c>
      <c r="AU53" s="10">
        <f>Sheet3!AU53</f>
        <v>3</v>
      </c>
      <c r="AW53" s="7">
        <f>Sheet3!AW53</f>
        <v>84</v>
      </c>
      <c r="AX53" s="7">
        <f>Sheet3!AX53</f>
        <v>832</v>
      </c>
      <c r="AZ53" s="7">
        <f t="shared" si="3"/>
        <v>9.9047619047619051</v>
      </c>
      <c r="BB53" t="s">
        <v>142</v>
      </c>
    </row>
    <row r="54" spans="1:54" x14ac:dyDescent="0.3">
      <c r="A54">
        <f>Sheet3!A54</f>
        <v>53</v>
      </c>
      <c r="B54" t="str">
        <f>Sheet3!B54</f>
        <v>Pitesti</v>
      </c>
      <c r="I54" t="str">
        <f>Sheet3!I54</f>
        <v>Barla</v>
      </c>
      <c r="AJ54">
        <f>Sheet3!AJ54</f>
        <v>172</v>
      </c>
      <c r="AK54" s="1">
        <f>Sheet3!AK54</f>
        <v>5</v>
      </c>
      <c r="AL54">
        <f>ROUND(AJ54*$AL$88,0)</f>
        <v>80</v>
      </c>
      <c r="AM54" s="4">
        <f t="shared" ref="AM54:AM60" si="17">ROUND(AL54/AK54,0)</f>
        <v>16</v>
      </c>
      <c r="AN54" s="8">
        <f t="shared" si="0"/>
        <v>53</v>
      </c>
      <c r="AO54">
        <f t="shared" ref="AO54:AO60" si="18">IF(ROUNDDOWN(AM54/10,0)=0,1,ROUNDDOWN(AM54/10,0))</f>
        <v>1</v>
      </c>
      <c r="AP54">
        <f t="shared" ref="AP54:AP60" si="19">IF(ROUNDDOWN(AM54/23,0)=0,1,ROUNDDOWN(AM54/23,0))</f>
        <v>1</v>
      </c>
      <c r="AS54" s="11">
        <f>Sheet3!AS54</f>
        <v>2</v>
      </c>
      <c r="AU54" s="10">
        <f>Sheet3!AU54</f>
        <v>6</v>
      </c>
      <c r="AW54" s="7">
        <f>Sheet3!AW54</f>
        <v>164</v>
      </c>
      <c r="AX54" s="7">
        <f>Sheet3!AX54</f>
        <v>1112</v>
      </c>
      <c r="AZ54" s="7">
        <f t="shared" si="3"/>
        <v>6.7804878048780486</v>
      </c>
      <c r="BB54" t="s">
        <v>146</v>
      </c>
    </row>
    <row r="55" spans="1:54" x14ac:dyDescent="0.3">
      <c r="A55">
        <f>Sheet3!A55</f>
        <v>54</v>
      </c>
      <c r="B55" t="str">
        <f>Sheet3!B55</f>
        <v>Pitesti</v>
      </c>
      <c r="I55" t="str">
        <f>Sheet3!I55</f>
        <v>Buzoesti</v>
      </c>
      <c r="AJ55">
        <f>Sheet3!AJ55</f>
        <v>284</v>
      </c>
      <c r="AK55" s="1">
        <f>Sheet3!AK55</f>
        <v>3</v>
      </c>
      <c r="AL55">
        <f>ROUND(AJ55*$AL$88,0)</f>
        <v>133</v>
      </c>
      <c r="AM55" s="4">
        <f t="shared" si="17"/>
        <v>44</v>
      </c>
      <c r="AN55" s="8">
        <f t="shared" si="0"/>
        <v>54</v>
      </c>
      <c r="AO55">
        <f t="shared" si="18"/>
        <v>4</v>
      </c>
      <c r="AP55">
        <f t="shared" si="19"/>
        <v>1</v>
      </c>
      <c r="AS55" s="11">
        <f>Sheet3!AS55</f>
        <v>1</v>
      </c>
      <c r="AU55" s="10">
        <f>Sheet3!AU55</f>
        <v>1</v>
      </c>
      <c r="AW55" s="7">
        <f>Sheet3!AW55</f>
        <v>122</v>
      </c>
      <c r="AX55" s="7">
        <f>Sheet3!AX55</f>
        <v>541</v>
      </c>
      <c r="AZ55" s="7">
        <f t="shared" si="3"/>
        <v>4.4344262295081966</v>
      </c>
    </row>
    <row r="56" spans="1:54" x14ac:dyDescent="0.3">
      <c r="A56">
        <f>Sheet3!A56</f>
        <v>55</v>
      </c>
      <c r="B56" t="str">
        <f>Sheet3!B56</f>
        <v>Pitesti</v>
      </c>
      <c r="I56" t="str">
        <f>Sheet3!I56</f>
        <v>Caldararu</v>
      </c>
      <c r="AJ56">
        <f>Sheet3!AJ56</f>
        <v>336</v>
      </c>
      <c r="AK56" s="1">
        <f>Sheet3!AK56</f>
        <v>5</v>
      </c>
      <c r="AL56">
        <f>ROUND(AJ56*$AL$88,0)</f>
        <v>157</v>
      </c>
      <c r="AM56" s="4">
        <f t="shared" si="17"/>
        <v>31</v>
      </c>
      <c r="AN56" s="8">
        <f t="shared" si="0"/>
        <v>55</v>
      </c>
      <c r="AO56">
        <f t="shared" si="18"/>
        <v>3</v>
      </c>
      <c r="AP56">
        <f t="shared" si="19"/>
        <v>1</v>
      </c>
      <c r="AS56" s="11">
        <f>Sheet3!AS56</f>
        <v>1</v>
      </c>
      <c r="AU56" s="10">
        <f>Sheet3!AU56</f>
        <v>2</v>
      </c>
      <c r="AW56" s="7">
        <f>Sheet3!AW56</f>
        <v>178</v>
      </c>
      <c r="AX56" s="7">
        <f>Sheet3!AX56</f>
        <v>614</v>
      </c>
      <c r="AZ56" s="7">
        <f t="shared" si="3"/>
        <v>3.4494382022471912</v>
      </c>
    </row>
    <row r="57" spans="1:54" x14ac:dyDescent="0.3">
      <c r="A57">
        <f>Sheet3!A57</f>
        <v>56</v>
      </c>
      <c r="B57" t="str">
        <f>Sheet3!B57</f>
        <v>Pitesti</v>
      </c>
      <c r="I57" t="str">
        <f>Sheet3!I57</f>
        <v>Lunca Corbului</v>
      </c>
      <c r="AJ57">
        <f>Sheet3!AJ57</f>
        <v>72</v>
      </c>
      <c r="AK57" s="1">
        <f>Sheet3!AK57</f>
        <v>2</v>
      </c>
      <c r="AL57">
        <f>ROUND(AJ57*$AL$88,0)</f>
        <v>34</v>
      </c>
      <c r="AM57" s="4">
        <f t="shared" si="17"/>
        <v>17</v>
      </c>
      <c r="AN57" s="8">
        <f t="shared" si="0"/>
        <v>56</v>
      </c>
      <c r="AO57">
        <f t="shared" si="18"/>
        <v>1</v>
      </c>
      <c r="AP57">
        <f t="shared" si="19"/>
        <v>1</v>
      </c>
      <c r="AS57" s="11">
        <f>Sheet3!AS57</f>
        <v>1</v>
      </c>
      <c r="AU57" s="10">
        <f>Sheet3!AU57</f>
        <v>6</v>
      </c>
      <c r="AW57" s="7">
        <f>Sheet3!AW57</f>
        <v>80</v>
      </c>
      <c r="AX57" s="7">
        <f>Sheet3!AX57</f>
        <v>780</v>
      </c>
      <c r="AZ57" s="7">
        <f t="shared" si="3"/>
        <v>9.75</v>
      </c>
      <c r="BB57" t="s">
        <v>145</v>
      </c>
    </row>
    <row r="58" spans="1:54" x14ac:dyDescent="0.3">
      <c r="A58">
        <f>Sheet3!A58</f>
        <v>57</v>
      </c>
      <c r="B58" t="str">
        <f>Sheet3!B58</f>
        <v>Pitesti</v>
      </c>
      <c r="I58" t="str">
        <f>Sheet3!I58</f>
        <v>Albota</v>
      </c>
      <c r="AJ58">
        <f>Sheet3!AJ58</f>
        <v>626</v>
      </c>
      <c r="AK58" s="1">
        <f>Sheet3!AK58</f>
        <v>1</v>
      </c>
      <c r="AL58">
        <f>ROUND(AJ58*$AL$88,0)</f>
        <v>292</v>
      </c>
      <c r="AM58" s="4">
        <f t="shared" si="17"/>
        <v>292</v>
      </c>
      <c r="AN58" s="8">
        <f t="shared" si="0"/>
        <v>57</v>
      </c>
      <c r="AO58">
        <f t="shared" si="18"/>
        <v>29</v>
      </c>
      <c r="AP58">
        <f t="shared" si="19"/>
        <v>12</v>
      </c>
      <c r="AS58" s="11">
        <f>Sheet3!AS58</f>
        <v>1</v>
      </c>
      <c r="AU58" s="10">
        <f>Sheet3!AU58</f>
        <v>7</v>
      </c>
      <c r="AW58" s="7">
        <f>Sheet3!AW58</f>
        <v>70</v>
      </c>
      <c r="AX58" s="7">
        <f>Sheet3!AX58</f>
        <v>1125</v>
      </c>
      <c r="AZ58" s="7">
        <f t="shared" si="3"/>
        <v>16.071428571428573</v>
      </c>
      <c r="BB58" t="s">
        <v>141</v>
      </c>
    </row>
    <row r="59" spans="1:54" x14ac:dyDescent="0.3">
      <c r="A59">
        <f>Sheet3!A59</f>
        <v>58</v>
      </c>
      <c r="B59" t="str">
        <f>Sheet3!B59</f>
        <v>Pitesti</v>
      </c>
      <c r="I59" t="str">
        <f>Sheet3!I59</f>
        <v>Popesti</v>
      </c>
      <c r="AJ59">
        <f>Sheet3!AJ59</f>
        <v>326</v>
      </c>
      <c r="AK59" s="1">
        <f>Sheet3!AK59</f>
        <v>5</v>
      </c>
      <c r="AL59">
        <f>ROUND(AJ59*$AL$88,0)</f>
        <v>152</v>
      </c>
      <c r="AM59" s="4">
        <f t="shared" si="17"/>
        <v>30</v>
      </c>
      <c r="AN59" s="8">
        <f t="shared" si="0"/>
        <v>58</v>
      </c>
      <c r="AO59">
        <f t="shared" si="18"/>
        <v>3</v>
      </c>
      <c r="AP59">
        <f t="shared" si="19"/>
        <v>1</v>
      </c>
      <c r="AS59" s="11">
        <f>Sheet3!AS59</f>
        <v>1</v>
      </c>
      <c r="AU59" s="10">
        <f>Sheet3!AU59</f>
        <v>3</v>
      </c>
      <c r="AW59" s="7">
        <f>Sheet3!AW59</f>
        <v>192</v>
      </c>
      <c r="AX59" s="7">
        <f>Sheet3!AX59</f>
        <v>811</v>
      </c>
      <c r="AZ59" s="7">
        <f t="shared" si="3"/>
        <v>4.223958333333333</v>
      </c>
      <c r="BB59" t="s">
        <v>157</v>
      </c>
    </row>
    <row r="60" spans="1:54" x14ac:dyDescent="0.3">
      <c r="A60">
        <f>Sheet3!A60</f>
        <v>59</v>
      </c>
      <c r="B60" t="str">
        <f>Sheet3!B60</f>
        <v>Pitesti</v>
      </c>
      <c r="I60" t="str">
        <f>Sheet3!I60</f>
        <v>Raca</v>
      </c>
      <c r="AJ60">
        <f>Sheet3!AJ60</f>
        <v>332</v>
      </c>
      <c r="AK60" s="1">
        <f>Sheet3!AK60</f>
        <v>6</v>
      </c>
      <c r="AL60">
        <f>ROUND(AJ60*$AL$88,0)</f>
        <v>155</v>
      </c>
      <c r="AM60" s="4">
        <f t="shared" si="17"/>
        <v>26</v>
      </c>
      <c r="AN60" s="8">
        <f t="shared" si="0"/>
        <v>59</v>
      </c>
      <c r="AO60">
        <f t="shared" si="18"/>
        <v>2</v>
      </c>
      <c r="AP60">
        <f t="shared" si="19"/>
        <v>1</v>
      </c>
      <c r="AS60" s="11">
        <f>Sheet3!AS60</f>
        <v>2</v>
      </c>
      <c r="AU60" s="10">
        <f>Sheet3!AU60</f>
        <v>6</v>
      </c>
      <c r="AW60" s="7">
        <f>Sheet3!AW60</f>
        <v>202</v>
      </c>
      <c r="AX60" s="7">
        <f>Sheet3!AX60</f>
        <v>881</v>
      </c>
      <c r="AZ60" s="7">
        <f t="shared" si="3"/>
        <v>4.3613861386138613</v>
      </c>
      <c r="BB60" t="s">
        <v>147</v>
      </c>
    </row>
    <row r="61" spans="1:54" x14ac:dyDescent="0.3">
      <c r="A61">
        <f>Sheet3!A61</f>
        <v>60</v>
      </c>
      <c r="B61" t="str">
        <f>Sheet3!B61</f>
        <v>Pitesti</v>
      </c>
      <c r="I61" t="str">
        <f>Sheet3!I61</f>
        <v>Sapata</v>
      </c>
      <c r="AJ61">
        <f>Sheet3!AJ61</f>
        <v>112</v>
      </c>
      <c r="AK61" s="1">
        <f>Sheet3!AK61</f>
        <v>3</v>
      </c>
      <c r="AL61">
        <f>ROUND(AJ61*$AL$88,0)</f>
        <v>52</v>
      </c>
      <c r="AM61" s="4">
        <f t="shared" ref="AM61:AM85" si="20">ROUND(AL61/AK61,0)</f>
        <v>17</v>
      </c>
      <c r="AN61" s="8">
        <f t="shared" si="0"/>
        <v>60</v>
      </c>
      <c r="AO61">
        <f t="shared" ref="AO61:AO85" si="21">IF(ROUNDDOWN(AM61/10,0)=0,1,ROUNDDOWN(AM61/10,0))</f>
        <v>1</v>
      </c>
      <c r="AP61">
        <f t="shared" ref="AP61:AP85" si="22">IF(ROUNDDOWN(AM61/23,0)=0,1,ROUNDDOWN(AM61/23,0))</f>
        <v>1</v>
      </c>
      <c r="AS61" s="11">
        <f>Sheet3!AS61</f>
        <v>1</v>
      </c>
      <c r="AU61" s="10">
        <f>Sheet3!AU61</f>
        <v>4</v>
      </c>
      <c r="AW61" s="7">
        <f>Sheet3!AW61</f>
        <v>104</v>
      </c>
      <c r="AX61" s="7">
        <f>Sheet3!AX61</f>
        <v>892</v>
      </c>
      <c r="AZ61" s="7">
        <f t="shared" ref="AZ61:AZ85" si="23">AX61/AW61</f>
        <v>8.5769230769230766</v>
      </c>
      <c r="BB61" t="s">
        <v>159</v>
      </c>
    </row>
    <row r="62" spans="1:54" x14ac:dyDescent="0.3">
      <c r="A62">
        <f>Sheet3!A62</f>
        <v>61</v>
      </c>
      <c r="B62" t="str">
        <f>Sheet3!B62</f>
        <v>Pitesti</v>
      </c>
      <c r="I62" t="str">
        <f>Sheet3!I62</f>
        <v>Costesti</v>
      </c>
      <c r="AJ62">
        <f>Sheet3!AJ62</f>
        <v>210</v>
      </c>
      <c r="AK62" s="1">
        <f>Sheet3!AK62</f>
        <v>2</v>
      </c>
      <c r="AL62">
        <f>ROUND(AJ62*$AL$88,0)</f>
        <v>98</v>
      </c>
      <c r="AM62" s="4">
        <f t="shared" si="20"/>
        <v>49</v>
      </c>
      <c r="AN62" s="8">
        <f t="shared" si="0"/>
        <v>61</v>
      </c>
      <c r="AO62">
        <f t="shared" si="21"/>
        <v>4</v>
      </c>
      <c r="AP62">
        <f t="shared" si="22"/>
        <v>2</v>
      </c>
      <c r="AS62" s="11">
        <f>Sheet3!AS62</f>
        <v>5</v>
      </c>
      <c r="AU62" s="10">
        <f>Sheet3!AU62</f>
        <v>32</v>
      </c>
      <c r="AW62" s="7">
        <f>Sheet3!AW62</f>
        <v>72</v>
      </c>
      <c r="AX62" s="7">
        <f>Sheet3!AX62</f>
        <v>1051</v>
      </c>
      <c r="AZ62" s="7">
        <f t="shared" si="23"/>
        <v>14.597222222222221</v>
      </c>
      <c r="BB62" t="s">
        <v>160</v>
      </c>
    </row>
    <row r="63" spans="1:54" x14ac:dyDescent="0.3">
      <c r="A63">
        <f>Sheet3!A63</f>
        <v>62</v>
      </c>
      <c r="B63" t="str">
        <f>Sheet3!B63</f>
        <v>Pitesti</v>
      </c>
      <c r="I63" t="str">
        <f>Sheet3!I63</f>
        <v>Recea</v>
      </c>
      <c r="AJ63">
        <f>Sheet3!AJ63</f>
        <v>312</v>
      </c>
      <c r="AK63" s="1">
        <f>Sheet3!AK63</f>
        <v>4</v>
      </c>
      <c r="AL63">
        <f>ROUND(AJ63*$AL$88,0)</f>
        <v>146</v>
      </c>
      <c r="AM63" s="4">
        <f t="shared" si="20"/>
        <v>37</v>
      </c>
      <c r="AN63" s="8">
        <f t="shared" ref="AN63:AN85" si="24">A63</f>
        <v>62</v>
      </c>
      <c r="AO63">
        <f t="shared" si="21"/>
        <v>3</v>
      </c>
      <c r="AP63">
        <f t="shared" si="22"/>
        <v>1</v>
      </c>
      <c r="AS63" s="11">
        <f>Sheet3!AS63</f>
        <v>1</v>
      </c>
      <c r="AU63" s="10">
        <f>Sheet3!AU63</f>
        <v>3</v>
      </c>
      <c r="AW63" s="7">
        <f>Sheet3!AW63</f>
        <v>148</v>
      </c>
      <c r="AX63" s="7">
        <f>Sheet3!AX63</f>
        <v>754</v>
      </c>
      <c r="AZ63" s="7">
        <f t="shared" si="23"/>
        <v>5.0945945945945947</v>
      </c>
      <c r="BB63" t="s">
        <v>38</v>
      </c>
    </row>
    <row r="64" spans="1:54" x14ac:dyDescent="0.3">
      <c r="A64">
        <f>Sheet3!A64</f>
        <v>63</v>
      </c>
      <c r="B64" t="str">
        <f>Sheet3!B64</f>
        <v>Costesti</v>
      </c>
      <c r="I64" t="str">
        <f>Sheet3!I64</f>
        <v>Mirosi</v>
      </c>
      <c r="AJ64">
        <f>Sheet3!AJ64</f>
        <v>64</v>
      </c>
      <c r="AK64" s="1">
        <f>Sheet3!AK64</f>
        <v>4</v>
      </c>
      <c r="AL64">
        <f>ROUND(AJ64*$AL$88,0)</f>
        <v>30</v>
      </c>
      <c r="AM64" s="4">
        <f t="shared" si="20"/>
        <v>8</v>
      </c>
      <c r="AN64" s="8">
        <f t="shared" si="24"/>
        <v>63</v>
      </c>
      <c r="AO64">
        <f t="shared" si="21"/>
        <v>1</v>
      </c>
      <c r="AP64">
        <f t="shared" si="22"/>
        <v>1</v>
      </c>
      <c r="AS64" s="11">
        <f>Sheet3!AS64</f>
        <v>1</v>
      </c>
      <c r="AU64" s="10">
        <f>Sheet3!AU64</f>
        <v>3</v>
      </c>
      <c r="AW64" s="7">
        <f>Sheet3!AW64</f>
        <v>120</v>
      </c>
      <c r="AX64" s="7">
        <f>Sheet3!AX64</f>
        <v>851</v>
      </c>
      <c r="AZ64" s="7">
        <f t="shared" si="23"/>
        <v>7.0916666666666668</v>
      </c>
      <c r="BB64" t="s">
        <v>161</v>
      </c>
    </row>
    <row r="65" spans="1:54" x14ac:dyDescent="0.3">
      <c r="A65">
        <f>Sheet3!A65</f>
        <v>64</v>
      </c>
      <c r="B65" t="str">
        <f>Sheet3!B65</f>
        <v>Costesti</v>
      </c>
      <c r="I65" t="str">
        <f>Sheet3!I65</f>
        <v>Buzoesti</v>
      </c>
      <c r="AJ65">
        <f>Sheet3!AJ65</f>
        <v>16</v>
      </c>
      <c r="AK65" s="1">
        <f>Sheet3!AK65</f>
        <v>1</v>
      </c>
      <c r="AL65">
        <f t="shared" ref="AL65:AL85" si="25">ROUND(AJ65*$AL$88,0)</f>
        <v>7</v>
      </c>
      <c r="AM65" s="4">
        <f t="shared" si="20"/>
        <v>7</v>
      </c>
      <c r="AN65" s="8">
        <f t="shared" si="24"/>
        <v>64</v>
      </c>
      <c r="AO65">
        <f t="shared" si="21"/>
        <v>1</v>
      </c>
      <c r="AP65">
        <f t="shared" si="22"/>
        <v>1</v>
      </c>
      <c r="AS65" s="11">
        <f>Sheet3!AS65</f>
        <v>1</v>
      </c>
      <c r="AU65" s="10">
        <f>Sheet3!AU65</f>
        <v>5</v>
      </c>
      <c r="AW65" s="7">
        <f>Sheet3!AW65</f>
        <v>48</v>
      </c>
      <c r="AX65" s="7">
        <f>Sheet3!AX65</f>
        <v>664</v>
      </c>
      <c r="AZ65" s="7">
        <f t="shared" si="23"/>
        <v>13.833333333333334</v>
      </c>
      <c r="BB65" t="s">
        <v>180</v>
      </c>
    </row>
    <row r="66" spans="1:54" x14ac:dyDescent="0.3">
      <c r="A66">
        <f>Sheet3!A66</f>
        <v>65</v>
      </c>
      <c r="B66" t="str">
        <f>Sheet3!B66</f>
        <v>Pitesti</v>
      </c>
      <c r="I66" t="str">
        <f>Sheet3!I66</f>
        <v>Negrasi</v>
      </c>
      <c r="AJ66">
        <f>Sheet3!AJ66</f>
        <v>252</v>
      </c>
      <c r="AK66" s="1">
        <f>Sheet3!AK66</f>
        <v>4</v>
      </c>
      <c r="AL66">
        <f t="shared" si="25"/>
        <v>118</v>
      </c>
      <c r="AM66" s="4">
        <f t="shared" si="20"/>
        <v>30</v>
      </c>
      <c r="AN66" s="8">
        <f t="shared" si="24"/>
        <v>65</v>
      </c>
      <c r="AO66">
        <f t="shared" si="21"/>
        <v>3</v>
      </c>
      <c r="AP66">
        <f t="shared" si="22"/>
        <v>1</v>
      </c>
      <c r="AS66" s="11">
        <f>Sheet3!AS66</f>
        <v>1</v>
      </c>
      <c r="AU66" s="10">
        <f>Sheet3!AU66</f>
        <v>4</v>
      </c>
      <c r="AW66" s="7">
        <f>Sheet3!AW66</f>
        <v>140</v>
      </c>
      <c r="AX66" s="7">
        <f>Sheet3!AX66</f>
        <v>910</v>
      </c>
      <c r="AZ66" s="7">
        <f t="shared" si="23"/>
        <v>6.5</v>
      </c>
      <c r="BB66" t="s">
        <v>181</v>
      </c>
    </row>
    <row r="67" spans="1:54" x14ac:dyDescent="0.3">
      <c r="A67">
        <f>Sheet3!A67</f>
        <v>66</v>
      </c>
      <c r="B67" t="str">
        <f>Sheet3!B67</f>
        <v>Pitesti</v>
      </c>
      <c r="I67" t="str">
        <f>Sheet3!I67</f>
        <v>Ratesti</v>
      </c>
      <c r="AJ67">
        <f>Sheet3!AJ67</f>
        <v>208</v>
      </c>
      <c r="AK67" s="1">
        <f>Sheet3!AK67</f>
        <v>2</v>
      </c>
      <c r="AL67">
        <f t="shared" si="25"/>
        <v>97</v>
      </c>
      <c r="AM67" s="4">
        <f t="shared" si="20"/>
        <v>49</v>
      </c>
      <c r="AN67" s="8">
        <f t="shared" si="24"/>
        <v>66</v>
      </c>
      <c r="AO67">
        <f t="shared" si="21"/>
        <v>4</v>
      </c>
      <c r="AP67">
        <f t="shared" si="22"/>
        <v>2</v>
      </c>
      <c r="AS67" s="11">
        <f>Sheet3!AS67</f>
        <v>1</v>
      </c>
      <c r="AU67" s="10">
        <f>Sheet3!AU67</f>
        <v>5</v>
      </c>
      <c r="AW67" s="7">
        <f>Sheet3!AW67</f>
        <v>132</v>
      </c>
      <c r="AX67" s="7">
        <f>Sheet3!AX67</f>
        <v>887</v>
      </c>
      <c r="AZ67" s="7">
        <f t="shared" si="23"/>
        <v>6.7196969696969697</v>
      </c>
      <c r="BB67" t="s">
        <v>39</v>
      </c>
    </row>
    <row r="68" spans="1:54" x14ac:dyDescent="0.3">
      <c r="A68">
        <f>Sheet3!A68</f>
        <v>67</v>
      </c>
      <c r="B68" t="str">
        <f>Sheet3!B68</f>
        <v>Pitesti</v>
      </c>
      <c r="I68" t="str">
        <f>Sheet3!I68</f>
        <v>Rociu</v>
      </c>
      <c r="AJ68">
        <f>Sheet3!AJ68</f>
        <v>148</v>
      </c>
      <c r="AK68" s="1">
        <f>Sheet3!AK68</f>
        <v>2</v>
      </c>
      <c r="AL68">
        <f t="shared" si="25"/>
        <v>69</v>
      </c>
      <c r="AM68" s="4">
        <f t="shared" si="20"/>
        <v>35</v>
      </c>
      <c r="AN68" s="8">
        <f t="shared" si="24"/>
        <v>67</v>
      </c>
      <c r="AO68">
        <f t="shared" si="21"/>
        <v>3</v>
      </c>
      <c r="AP68">
        <f t="shared" si="22"/>
        <v>1</v>
      </c>
      <c r="AS68" s="11">
        <f>Sheet3!AS68</f>
        <v>4</v>
      </c>
      <c r="AU68" s="10">
        <f>Sheet3!AU68</f>
        <v>21</v>
      </c>
      <c r="AW68" s="7">
        <f>Sheet3!AW68</f>
        <v>108</v>
      </c>
      <c r="AX68" s="7">
        <f>Sheet3!AX68</f>
        <v>984</v>
      </c>
      <c r="AZ68" s="7">
        <f t="shared" si="23"/>
        <v>9.1111111111111107</v>
      </c>
      <c r="BB68" t="s">
        <v>182</v>
      </c>
    </row>
    <row r="69" spans="1:54" x14ac:dyDescent="0.3">
      <c r="A69">
        <f>Sheet3!A69</f>
        <v>68</v>
      </c>
      <c r="B69" t="str">
        <f>Sheet3!B69</f>
        <v>Pitesti</v>
      </c>
      <c r="I69" t="str">
        <f>Sheet3!I69</f>
        <v>Negrasi</v>
      </c>
      <c r="AJ69">
        <f>Sheet3!AJ69</f>
        <v>182</v>
      </c>
      <c r="AK69" s="1">
        <f>Sheet3!AK69</f>
        <v>4</v>
      </c>
      <c r="AL69">
        <f t="shared" si="25"/>
        <v>85</v>
      </c>
      <c r="AM69" s="4">
        <f t="shared" si="20"/>
        <v>21</v>
      </c>
      <c r="AN69" s="8">
        <f t="shared" si="24"/>
        <v>68</v>
      </c>
      <c r="AO69">
        <f t="shared" si="21"/>
        <v>2</v>
      </c>
      <c r="AP69">
        <f t="shared" si="22"/>
        <v>1</v>
      </c>
      <c r="AS69" s="11">
        <f>Sheet3!AS69</f>
        <v>1</v>
      </c>
      <c r="AU69" s="10">
        <f>Sheet3!AU69</f>
        <v>4</v>
      </c>
      <c r="AW69" s="7">
        <f>Sheet3!AW69</f>
        <v>126</v>
      </c>
      <c r="AX69" s="7">
        <f>Sheet3!AX69</f>
        <v>843</v>
      </c>
      <c r="AZ69" s="7">
        <f t="shared" si="23"/>
        <v>6.6904761904761907</v>
      </c>
      <c r="BB69" t="s">
        <v>181</v>
      </c>
    </row>
    <row r="70" spans="1:54" x14ac:dyDescent="0.3">
      <c r="A70">
        <f>Sheet3!A70</f>
        <v>69</v>
      </c>
      <c r="B70" t="str">
        <f>Sheet3!B70</f>
        <v>Pitesti</v>
      </c>
      <c r="I70" t="str">
        <f>Sheet3!I70</f>
        <v>Slobozia</v>
      </c>
      <c r="AJ70">
        <f>Sheet3!AJ70</f>
        <v>322</v>
      </c>
      <c r="AK70" s="1">
        <f>Sheet3!AK70</f>
        <v>6</v>
      </c>
      <c r="AL70">
        <f t="shared" si="25"/>
        <v>150</v>
      </c>
      <c r="AM70" s="4">
        <f t="shared" si="20"/>
        <v>25</v>
      </c>
      <c r="AN70" s="8">
        <f t="shared" si="24"/>
        <v>69</v>
      </c>
      <c r="AO70">
        <f t="shared" si="21"/>
        <v>2</v>
      </c>
      <c r="AP70">
        <f t="shared" si="22"/>
        <v>1</v>
      </c>
      <c r="AS70" s="11">
        <f>Sheet3!AS70</f>
        <v>1</v>
      </c>
      <c r="AU70" s="10">
        <f>Sheet3!AU70</f>
        <v>2</v>
      </c>
      <c r="AW70" s="7">
        <f>Sheet3!AW70</f>
        <v>164</v>
      </c>
      <c r="AX70" s="7">
        <f>Sheet3!AX70</f>
        <v>692</v>
      </c>
      <c r="AZ70" s="7">
        <f t="shared" si="23"/>
        <v>4.2195121951219514</v>
      </c>
    </row>
    <row r="71" spans="1:54" x14ac:dyDescent="0.3">
      <c r="A71">
        <f>Sheet3!A71</f>
        <v>70</v>
      </c>
      <c r="B71" t="str">
        <f>Sheet3!B71</f>
        <v>Pitesti</v>
      </c>
      <c r="I71" t="str">
        <f>Sheet3!I71</f>
        <v>Stefan cel Mare</v>
      </c>
      <c r="AJ71">
        <f>Sheet3!AJ71</f>
        <v>236</v>
      </c>
      <c r="AK71" s="1">
        <f>Sheet3!AK71</f>
        <v>6</v>
      </c>
      <c r="AL71">
        <f t="shared" si="25"/>
        <v>110</v>
      </c>
      <c r="AM71" s="4">
        <f t="shared" si="20"/>
        <v>18</v>
      </c>
      <c r="AN71" s="8">
        <f t="shared" si="24"/>
        <v>70</v>
      </c>
      <c r="AO71">
        <f t="shared" si="21"/>
        <v>1</v>
      </c>
      <c r="AP71">
        <f t="shared" si="22"/>
        <v>1</v>
      </c>
      <c r="AS71" s="11">
        <f>Sheet3!AS71</f>
        <v>2</v>
      </c>
      <c r="AU71" s="10">
        <f>Sheet3!AU71</f>
        <v>4</v>
      </c>
      <c r="AW71" s="7">
        <f>Sheet3!AW71</f>
        <v>100</v>
      </c>
      <c r="AX71" s="7">
        <f>Sheet3!AX71</f>
        <v>930</v>
      </c>
      <c r="AZ71" s="7">
        <f t="shared" si="23"/>
        <v>9.3000000000000007</v>
      </c>
      <c r="BB71" t="s">
        <v>183</v>
      </c>
    </row>
    <row r="72" spans="1:54" x14ac:dyDescent="0.3">
      <c r="A72">
        <f>Sheet3!A72</f>
        <v>71</v>
      </c>
      <c r="B72" t="str">
        <f>Sheet3!B72</f>
        <v>Costesti</v>
      </c>
      <c r="I72" t="str">
        <f>Sheet3!I72</f>
        <v>Stefan cel Mare</v>
      </c>
      <c r="AJ72">
        <f>Sheet3!AJ72</f>
        <v>40</v>
      </c>
      <c r="AK72" s="1">
        <f>Sheet3!AK72</f>
        <v>4</v>
      </c>
      <c r="AL72">
        <f t="shared" si="25"/>
        <v>19</v>
      </c>
      <c r="AM72" s="4">
        <f t="shared" si="20"/>
        <v>5</v>
      </c>
      <c r="AN72" s="8">
        <f t="shared" si="24"/>
        <v>71</v>
      </c>
      <c r="AO72">
        <f t="shared" si="21"/>
        <v>1</v>
      </c>
      <c r="AP72">
        <f t="shared" si="22"/>
        <v>1</v>
      </c>
      <c r="AS72" s="11">
        <f>Sheet3!AS72</f>
        <v>1</v>
      </c>
      <c r="AU72" s="10">
        <f>Sheet3!AU72</f>
        <v>2</v>
      </c>
      <c r="AW72" s="7">
        <f>Sheet3!AW72</f>
        <v>132</v>
      </c>
      <c r="AX72" s="7">
        <f>Sheet3!AX72</f>
        <v>731</v>
      </c>
      <c r="AZ72" s="7">
        <f t="shared" si="23"/>
        <v>5.5378787878787881</v>
      </c>
    </row>
    <row r="73" spans="1:54" x14ac:dyDescent="0.3">
      <c r="A73">
        <f>Sheet3!A73</f>
        <v>72</v>
      </c>
      <c r="B73" t="str">
        <f>Sheet3!B73</f>
        <v>Pitesti</v>
      </c>
      <c r="I73" t="str">
        <f>Sheet3!I73</f>
        <v>Beleti-Negresti</v>
      </c>
      <c r="AJ73">
        <f>Sheet3!AJ73</f>
        <v>3652</v>
      </c>
      <c r="AK73" s="1">
        <f>Sheet3!AK73</f>
        <v>5</v>
      </c>
      <c r="AL73">
        <f t="shared" si="25"/>
        <v>1705</v>
      </c>
      <c r="AM73" s="4">
        <f t="shared" si="20"/>
        <v>341</v>
      </c>
      <c r="AN73" s="8">
        <f t="shared" si="24"/>
        <v>72</v>
      </c>
      <c r="AO73">
        <f t="shared" si="21"/>
        <v>34</v>
      </c>
      <c r="AP73">
        <f t="shared" si="22"/>
        <v>14</v>
      </c>
      <c r="AS73" s="11">
        <f>Sheet3!AS73</f>
        <v>1</v>
      </c>
      <c r="AU73" s="10">
        <f>Sheet3!AU73</f>
        <v>2</v>
      </c>
      <c r="AW73" s="7">
        <f>Sheet3!AW73</f>
        <v>112</v>
      </c>
      <c r="AX73" s="7">
        <f>Sheet3!AX73</f>
        <v>676</v>
      </c>
      <c r="AZ73" s="7">
        <f t="shared" si="23"/>
        <v>6.0357142857142856</v>
      </c>
    </row>
    <row r="74" spans="1:54" x14ac:dyDescent="0.3">
      <c r="A74">
        <f>Sheet3!A74</f>
        <v>73</v>
      </c>
      <c r="B74" t="str">
        <f>Sheet3!B74</f>
        <v>Pitesti</v>
      </c>
      <c r="I74" t="str">
        <f>Sheet3!I74</f>
        <v>Bogati</v>
      </c>
      <c r="AJ74">
        <f>Sheet3!AJ74</f>
        <v>4004</v>
      </c>
      <c r="AK74" s="1">
        <f>Sheet3!AK74</f>
        <v>5</v>
      </c>
      <c r="AL74">
        <f t="shared" si="25"/>
        <v>1869</v>
      </c>
      <c r="AM74" s="4">
        <f t="shared" si="20"/>
        <v>374</v>
      </c>
      <c r="AN74" s="8">
        <f t="shared" si="24"/>
        <v>73</v>
      </c>
      <c r="AO74">
        <f t="shared" si="21"/>
        <v>37</v>
      </c>
      <c r="AP74">
        <f t="shared" si="22"/>
        <v>16</v>
      </c>
      <c r="AS74" s="11">
        <f>Sheet3!AS74</f>
        <v>1</v>
      </c>
      <c r="AU74" s="10">
        <f>Sheet3!AU74</f>
        <v>2</v>
      </c>
      <c r="AW74" s="7">
        <f>Sheet3!AW74</f>
        <v>116</v>
      </c>
      <c r="AX74" s="7">
        <f>Sheet3!AX74</f>
        <v>718</v>
      </c>
      <c r="AZ74" s="7">
        <f t="shared" si="23"/>
        <v>6.1896551724137927</v>
      </c>
    </row>
    <row r="75" spans="1:54" x14ac:dyDescent="0.3">
      <c r="A75">
        <f>Sheet3!A75</f>
        <v>74</v>
      </c>
      <c r="B75" t="str">
        <f>Sheet3!B75</f>
        <v>Pitesti</v>
      </c>
      <c r="I75" t="str">
        <f>Sheet3!I75</f>
        <v>Botesti</v>
      </c>
      <c r="AJ75">
        <f>Sheet3!AJ75</f>
        <v>3714</v>
      </c>
      <c r="AK75" s="1">
        <f>Sheet3!AK75</f>
        <v>7</v>
      </c>
      <c r="AL75">
        <f t="shared" si="25"/>
        <v>1734</v>
      </c>
      <c r="AM75" s="4">
        <f t="shared" si="20"/>
        <v>248</v>
      </c>
      <c r="AN75" s="8">
        <f t="shared" si="24"/>
        <v>74</v>
      </c>
      <c r="AO75">
        <f t="shared" si="21"/>
        <v>24</v>
      </c>
      <c r="AP75">
        <f t="shared" si="22"/>
        <v>10</v>
      </c>
      <c r="AS75" s="11">
        <f>Sheet3!AS75</f>
        <v>1</v>
      </c>
      <c r="AU75" s="10">
        <f>Sheet3!AU75</f>
        <v>2</v>
      </c>
      <c r="AW75" s="7">
        <f>Sheet3!AW75</f>
        <v>160</v>
      </c>
      <c r="AX75" s="7">
        <f>Sheet3!AX75</f>
        <v>745</v>
      </c>
      <c r="AZ75" s="7">
        <f t="shared" si="23"/>
        <v>4.65625</v>
      </c>
    </row>
    <row r="76" spans="1:54" x14ac:dyDescent="0.3">
      <c r="A76">
        <f>Sheet3!A76</f>
        <v>75</v>
      </c>
      <c r="B76" t="str">
        <f>Sheet3!B76</f>
        <v>Pitesti</v>
      </c>
      <c r="I76" t="str">
        <f>Sheet3!I76</f>
        <v>Calinesti</v>
      </c>
      <c r="AJ76">
        <f>Sheet3!AJ76</f>
        <v>2458</v>
      </c>
      <c r="AK76" s="1">
        <f>Sheet3!AK76</f>
        <v>2</v>
      </c>
      <c r="AL76">
        <f t="shared" si="25"/>
        <v>1147</v>
      </c>
      <c r="AM76" s="4">
        <f t="shared" si="20"/>
        <v>574</v>
      </c>
      <c r="AN76" s="8">
        <f t="shared" si="24"/>
        <v>75</v>
      </c>
      <c r="AO76">
        <f t="shared" si="21"/>
        <v>57</v>
      </c>
      <c r="AP76">
        <f t="shared" si="22"/>
        <v>24</v>
      </c>
      <c r="AS76" s="11">
        <f>Sheet3!AS76</f>
        <v>1</v>
      </c>
      <c r="AU76" s="10">
        <f>Sheet3!AU76</f>
        <v>2</v>
      </c>
      <c r="AW76" s="7">
        <f>Sheet3!AW76</f>
        <v>76</v>
      </c>
      <c r="AX76" s="7">
        <f>Sheet3!AX76</f>
        <v>578</v>
      </c>
      <c r="AZ76" s="7">
        <f t="shared" si="23"/>
        <v>7.6052631578947372</v>
      </c>
    </row>
    <row r="77" spans="1:54" x14ac:dyDescent="0.3">
      <c r="A77">
        <f>Sheet3!A77</f>
        <v>76</v>
      </c>
      <c r="B77" t="str">
        <f>Sheet3!B77</f>
        <v>Pitesti</v>
      </c>
      <c r="I77" t="str">
        <f>Sheet3!I77</f>
        <v>Calinesti</v>
      </c>
      <c r="AJ77">
        <f>Sheet3!AJ77</f>
        <v>2458</v>
      </c>
      <c r="AK77" s="1">
        <f>Sheet3!AK77</f>
        <v>2</v>
      </c>
      <c r="AL77">
        <f t="shared" si="25"/>
        <v>1147</v>
      </c>
      <c r="AM77" s="4">
        <f t="shared" si="20"/>
        <v>574</v>
      </c>
      <c r="AN77" s="8">
        <f t="shared" si="24"/>
        <v>76</v>
      </c>
      <c r="AO77">
        <f t="shared" si="21"/>
        <v>57</v>
      </c>
      <c r="AP77">
        <f t="shared" si="22"/>
        <v>24</v>
      </c>
      <c r="AS77" s="11">
        <f>Sheet3!AS77</f>
        <v>1</v>
      </c>
      <c r="AU77" s="10">
        <f>Sheet3!AU77</f>
        <v>3</v>
      </c>
      <c r="AW77" s="7">
        <f>Sheet3!AW77</f>
        <v>50</v>
      </c>
      <c r="AX77" s="7">
        <f>Sheet3!AX77</f>
        <v>780</v>
      </c>
      <c r="AZ77" s="7">
        <f t="shared" si="23"/>
        <v>15.6</v>
      </c>
      <c r="BB77" t="s">
        <v>184</v>
      </c>
    </row>
    <row r="78" spans="1:54" x14ac:dyDescent="0.3">
      <c r="A78">
        <f>Sheet3!A78</f>
        <v>77</v>
      </c>
      <c r="B78" t="str">
        <f>Sheet3!B78</f>
        <v>Pitesti</v>
      </c>
      <c r="I78" t="str">
        <f>Sheet3!I78</f>
        <v>Priboieni</v>
      </c>
      <c r="AJ78">
        <f>Sheet3!AJ78</f>
        <v>3618</v>
      </c>
      <c r="AK78" s="1">
        <f>Sheet3!AK78</f>
        <v>4</v>
      </c>
      <c r="AL78">
        <f t="shared" si="25"/>
        <v>1689</v>
      </c>
      <c r="AM78" s="4">
        <f t="shared" si="20"/>
        <v>422</v>
      </c>
      <c r="AN78" s="8">
        <f t="shared" si="24"/>
        <v>77</v>
      </c>
      <c r="AO78">
        <f t="shared" si="21"/>
        <v>42</v>
      </c>
      <c r="AP78">
        <f t="shared" si="22"/>
        <v>18</v>
      </c>
      <c r="AS78" s="11">
        <f>Sheet3!AS78</f>
        <v>1</v>
      </c>
      <c r="AU78" s="10">
        <f>Sheet3!AU78</f>
        <v>2</v>
      </c>
      <c r="AW78" s="7">
        <f>Sheet3!AW78</f>
        <v>84</v>
      </c>
      <c r="AX78" s="7">
        <f>Sheet3!AX78</f>
        <v>592</v>
      </c>
      <c r="AZ78" s="7">
        <f t="shared" si="23"/>
        <v>7.0476190476190474</v>
      </c>
    </row>
    <row r="79" spans="1:54" x14ac:dyDescent="0.3">
      <c r="A79">
        <f>Sheet3!A79</f>
        <v>78</v>
      </c>
      <c r="B79" t="str">
        <f>Sheet3!B79</f>
        <v>Pitesti</v>
      </c>
      <c r="I79" t="str">
        <f>Sheet3!I79</f>
        <v>Leordeni</v>
      </c>
      <c r="AJ79">
        <f>Sheet3!AJ79</f>
        <v>3856</v>
      </c>
      <c r="AK79" s="1">
        <f>Sheet3!AK79</f>
        <v>4</v>
      </c>
      <c r="AL79">
        <f t="shared" si="25"/>
        <v>1800</v>
      </c>
      <c r="AM79" s="4">
        <f t="shared" si="20"/>
        <v>450</v>
      </c>
      <c r="AN79" s="8">
        <f t="shared" si="24"/>
        <v>78</v>
      </c>
      <c r="AO79">
        <f t="shared" si="21"/>
        <v>45</v>
      </c>
      <c r="AP79">
        <f t="shared" si="22"/>
        <v>19</v>
      </c>
      <c r="AS79" s="11">
        <f>Sheet3!AS79</f>
        <v>1</v>
      </c>
      <c r="AU79" s="10">
        <f>Sheet3!AU79</f>
        <v>1</v>
      </c>
      <c r="AW79" s="7">
        <f>Sheet3!AW79</f>
        <v>92</v>
      </c>
      <c r="AX79" s="7">
        <f>Sheet3!AX79</f>
        <v>476</v>
      </c>
      <c r="AZ79" s="7">
        <f t="shared" si="23"/>
        <v>5.1739130434782608</v>
      </c>
    </row>
    <row r="80" spans="1:54" x14ac:dyDescent="0.3">
      <c r="A80">
        <f>Sheet3!A80</f>
        <v>79</v>
      </c>
      <c r="B80" t="str">
        <f>Sheet3!B80</f>
        <v>Pitesti</v>
      </c>
      <c r="I80" t="str">
        <f>Sheet3!I80</f>
        <v>Topoloveni</v>
      </c>
      <c r="AJ80">
        <f>Sheet3!AJ80</f>
        <v>3470</v>
      </c>
      <c r="AK80" s="1">
        <f>Sheet3!AK80</f>
        <v>3</v>
      </c>
      <c r="AL80">
        <f t="shared" si="25"/>
        <v>1620</v>
      </c>
      <c r="AM80" s="4">
        <f t="shared" si="20"/>
        <v>540</v>
      </c>
      <c r="AN80" s="8">
        <f t="shared" si="24"/>
        <v>79</v>
      </c>
      <c r="AO80">
        <f t="shared" si="21"/>
        <v>54</v>
      </c>
      <c r="AP80">
        <f t="shared" si="22"/>
        <v>23</v>
      </c>
      <c r="AS80" s="11">
        <f>Sheet3!AS80</f>
        <v>5</v>
      </c>
      <c r="AU80" s="10">
        <f>Sheet3!AU80</f>
        <v>28</v>
      </c>
      <c r="AW80" s="7">
        <f>Sheet3!AW80</f>
        <v>58</v>
      </c>
      <c r="AX80" s="7">
        <f>Sheet3!AX80</f>
        <v>1099</v>
      </c>
      <c r="AZ80" s="7">
        <f t="shared" si="23"/>
        <v>18.948275862068964</v>
      </c>
      <c r="BB80" t="s">
        <v>185</v>
      </c>
    </row>
    <row r="81" spans="1:54" x14ac:dyDescent="0.3">
      <c r="A81">
        <f>Sheet3!A81</f>
        <v>80</v>
      </c>
      <c r="B81" t="str">
        <f>Sheet3!B81</f>
        <v>Topoloveni</v>
      </c>
      <c r="I81" t="str">
        <f>Sheet3!I81</f>
        <v>Leordeni</v>
      </c>
      <c r="AJ81">
        <f>Sheet3!AJ81</f>
        <v>182</v>
      </c>
      <c r="AK81" s="1">
        <f>Sheet3!AK81</f>
        <v>1</v>
      </c>
      <c r="AL81">
        <f t="shared" si="25"/>
        <v>85</v>
      </c>
      <c r="AM81" s="4">
        <f t="shared" si="20"/>
        <v>85</v>
      </c>
      <c r="AN81" s="8">
        <f t="shared" si="24"/>
        <v>80</v>
      </c>
      <c r="AO81">
        <f t="shared" si="21"/>
        <v>8</v>
      </c>
      <c r="AP81">
        <f t="shared" si="22"/>
        <v>3</v>
      </c>
      <c r="AS81" s="11">
        <f>Sheet3!AS81</f>
        <v>1</v>
      </c>
      <c r="AU81" s="10">
        <f>Sheet3!AU81</f>
        <v>11</v>
      </c>
      <c r="AW81" s="7">
        <f>Sheet3!AW81</f>
        <v>34</v>
      </c>
      <c r="AX81" s="7">
        <f>Sheet3!AX81</f>
        <v>877</v>
      </c>
      <c r="AZ81" s="7">
        <f t="shared" si="23"/>
        <v>25.794117647058822</v>
      </c>
      <c r="BB81" t="s">
        <v>186</v>
      </c>
    </row>
    <row r="82" spans="1:54" x14ac:dyDescent="0.3">
      <c r="A82">
        <f>Sheet3!A82</f>
        <v>81</v>
      </c>
      <c r="B82" t="str">
        <f>Sheet3!B82</f>
        <v>Topoloveni</v>
      </c>
      <c r="I82" t="str">
        <f>Sheet3!I82</f>
        <v>Bogati</v>
      </c>
      <c r="AJ82">
        <f>Sheet3!AJ82</f>
        <v>220</v>
      </c>
      <c r="AK82" s="1">
        <f>Sheet3!AK82</f>
        <v>2</v>
      </c>
      <c r="AL82">
        <f t="shared" si="25"/>
        <v>103</v>
      </c>
      <c r="AM82" s="4">
        <f t="shared" si="20"/>
        <v>52</v>
      </c>
      <c r="AN82" s="8">
        <f t="shared" si="24"/>
        <v>81</v>
      </c>
      <c r="AO82">
        <f t="shared" si="21"/>
        <v>5</v>
      </c>
      <c r="AP82">
        <f t="shared" si="22"/>
        <v>2</v>
      </c>
      <c r="AS82" s="11">
        <f>Sheet3!AS82</f>
        <v>3</v>
      </c>
      <c r="AU82" s="10">
        <f>Sheet3!AU82</f>
        <v>22</v>
      </c>
      <c r="AW82" s="7">
        <f>Sheet3!AW82</f>
        <v>56</v>
      </c>
      <c r="AX82" s="7">
        <f>Sheet3!AX82</f>
        <v>853</v>
      </c>
      <c r="AZ82" s="7">
        <f t="shared" si="23"/>
        <v>15.232142857142858</v>
      </c>
      <c r="BB82" t="s">
        <v>187</v>
      </c>
    </row>
    <row r="83" spans="1:54" x14ac:dyDescent="0.3">
      <c r="A83">
        <f>Sheet3!A83</f>
        <v>82</v>
      </c>
      <c r="B83" t="str">
        <f>Sheet3!B83</f>
        <v>Topoloveni</v>
      </c>
      <c r="I83" t="str">
        <f>Sheet3!I83</f>
        <v>Botesti</v>
      </c>
      <c r="AJ83">
        <f>Sheet3!AJ83</f>
        <v>64</v>
      </c>
      <c r="AK83" s="1">
        <f>Sheet3!AK83</f>
        <v>4</v>
      </c>
      <c r="AL83">
        <f t="shared" si="25"/>
        <v>30</v>
      </c>
      <c r="AM83" s="4">
        <f t="shared" si="20"/>
        <v>8</v>
      </c>
      <c r="AN83" s="8">
        <f t="shared" si="24"/>
        <v>82</v>
      </c>
      <c r="AO83">
        <f t="shared" si="21"/>
        <v>1</v>
      </c>
      <c r="AP83">
        <f t="shared" si="22"/>
        <v>1</v>
      </c>
      <c r="AS83" s="11">
        <f>Sheet3!AS83</f>
        <v>1</v>
      </c>
      <c r="AU83" s="10">
        <f>Sheet3!AU83</f>
        <v>3</v>
      </c>
      <c r="AW83" s="7">
        <f>Sheet3!AW83</f>
        <v>100</v>
      </c>
      <c r="AX83" s="7">
        <f>Sheet3!AX83</f>
        <v>810</v>
      </c>
      <c r="AZ83" s="7">
        <f t="shared" si="23"/>
        <v>8.1</v>
      </c>
      <c r="BB83" t="s">
        <v>148</v>
      </c>
    </row>
    <row r="84" spans="1:54" x14ac:dyDescent="0.3">
      <c r="A84">
        <f>Sheet3!A84</f>
        <v>83</v>
      </c>
      <c r="B84" t="str">
        <f>Sheet3!B84</f>
        <v>Topoloveni</v>
      </c>
      <c r="I84" t="str">
        <f>Sheet3!I84</f>
        <v>Priboieni</v>
      </c>
      <c r="AJ84">
        <f>Sheet3!AJ84</f>
        <v>36</v>
      </c>
      <c r="AK84" s="1">
        <f>Sheet3!AK84</f>
        <v>1</v>
      </c>
      <c r="AL84">
        <f t="shared" si="25"/>
        <v>17</v>
      </c>
      <c r="AM84" s="4">
        <f t="shared" si="20"/>
        <v>17</v>
      </c>
      <c r="AN84" s="8">
        <f t="shared" si="24"/>
        <v>83</v>
      </c>
      <c r="AO84">
        <f t="shared" si="21"/>
        <v>1</v>
      </c>
      <c r="AP84">
        <f t="shared" si="22"/>
        <v>1</v>
      </c>
      <c r="AS84" s="11">
        <f>Sheet3!AS84</f>
        <v>1</v>
      </c>
      <c r="AU84" s="10">
        <f>Sheet3!AU84</f>
        <v>13</v>
      </c>
      <c r="AW84" s="7">
        <f>Sheet3!AW84</f>
        <v>24</v>
      </c>
      <c r="AX84" s="7">
        <f>Sheet3!AX84</f>
        <v>762</v>
      </c>
      <c r="AZ84" s="7">
        <f t="shared" si="23"/>
        <v>31.75</v>
      </c>
      <c r="BB84" t="s">
        <v>188</v>
      </c>
    </row>
    <row r="85" spans="1:54" x14ac:dyDescent="0.3">
      <c r="A85">
        <f>Sheet3!A85</f>
        <v>84</v>
      </c>
      <c r="B85" t="str">
        <f>Sheet3!B85</f>
        <v>Topoloveni</v>
      </c>
      <c r="I85" t="str">
        <f>Sheet3!I85</f>
        <v>Ratesti</v>
      </c>
      <c r="AJ85">
        <f>Sheet3!AJ85</f>
        <v>362</v>
      </c>
      <c r="AK85" s="1">
        <f>Sheet3!AK85</f>
        <v>3</v>
      </c>
      <c r="AL85">
        <f t="shared" si="25"/>
        <v>169</v>
      </c>
      <c r="AM85" s="4">
        <f t="shared" si="20"/>
        <v>56</v>
      </c>
      <c r="AN85" s="8">
        <f t="shared" si="24"/>
        <v>84</v>
      </c>
      <c r="AO85">
        <f t="shared" si="21"/>
        <v>5</v>
      </c>
      <c r="AP85">
        <f t="shared" si="22"/>
        <v>2</v>
      </c>
      <c r="AS85" s="11">
        <f>Sheet3!AS85</f>
        <v>1</v>
      </c>
      <c r="AU85" s="10">
        <f>Sheet3!AU85</f>
        <v>4</v>
      </c>
      <c r="AW85" s="7">
        <f>Sheet3!AW85</f>
        <v>38</v>
      </c>
      <c r="AX85" s="7">
        <f>Sheet3!AX85</f>
        <v>814</v>
      </c>
      <c r="AZ85" s="7">
        <f t="shared" si="23"/>
        <v>21.421052631578949</v>
      </c>
      <c r="BB85" t="s">
        <v>162</v>
      </c>
    </row>
    <row r="86" spans="1:54" x14ac:dyDescent="0.3">
      <c r="AJ86" s="16">
        <f>SUM(AJ2:AJ85)</f>
        <v>62620</v>
      </c>
      <c r="AL86" s="16">
        <f>SUM(AL2:AL85)</f>
        <v>29230</v>
      </c>
      <c r="AO86" s="16">
        <f>SUM(AO2:AO85)</f>
        <v>883</v>
      </c>
      <c r="AP86" s="16">
        <f>SUM(AP2:AP85)</f>
        <v>377</v>
      </c>
      <c r="AS86" s="16">
        <f>SUM(AS2:AS85)</f>
        <v>128</v>
      </c>
      <c r="AU86" s="16">
        <f>SUM(AU2:AU85)</f>
        <v>623.5</v>
      </c>
      <c r="AX86" s="16">
        <f>MIN(AX2:AX85)</f>
        <v>452</v>
      </c>
      <c r="AY86">
        <f>AX86/60</f>
        <v>7.5333333333333332</v>
      </c>
    </row>
    <row r="87" spans="1:54" x14ac:dyDescent="0.3">
      <c r="AX87" s="16">
        <f>MAX(AX2:AX85)</f>
        <v>1170</v>
      </c>
      <c r="AY87">
        <f>AX87/60</f>
        <v>19.5</v>
      </c>
    </row>
    <row r="88" spans="1:54" x14ac:dyDescent="0.3">
      <c r="AJ88" s="17">
        <f>Sheet3!AJ88</f>
        <v>29228</v>
      </c>
      <c r="AL88">
        <f>AJ88/AJ86</f>
        <v>0.46675183647396995</v>
      </c>
      <c r="AX88" s="16">
        <f>AVERAGE(AX2:AX85)</f>
        <v>789.69047619047615</v>
      </c>
      <c r="AY88">
        <f>AX88/60</f>
        <v>13.161507936507936</v>
      </c>
    </row>
  </sheetData>
  <mergeCells count="2">
    <mergeCell ref="J1:X1"/>
    <mergeCell ref="C1:H1"/>
  </mergeCells>
  <conditionalFormatting sqref="AZ2">
    <cfRule type="cellIs" dxfId="1" priority="1" operator="lessThan">
      <formula>$AU2</formula>
    </cfRule>
    <cfRule type="cellIs" dxfId="0" priority="2" operator="lessThan">
      <formula>$AU$2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5</vt:i4>
      </vt:variant>
    </vt:vector>
  </HeadingPairs>
  <TitlesOfParts>
    <vt:vector size="5" baseType="lpstr">
      <vt:lpstr>Sheet zero</vt:lpstr>
      <vt:lpstr>Sheet1</vt:lpstr>
      <vt:lpstr>Sheet2</vt:lpstr>
      <vt:lpstr>Sheet3</vt:lpstr>
      <vt:lpstr>vehicule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</cp:lastModifiedBy>
  <cp:lastPrinted>2020-10-24T08:45:23Z</cp:lastPrinted>
  <dcterms:created xsi:type="dcterms:W3CDTF">2018-12-26T09:18:39Z</dcterms:created>
  <dcterms:modified xsi:type="dcterms:W3CDTF">2023-05-06T14:01:00Z</dcterms:modified>
</cp:coreProperties>
</file>